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80" yWindow="-108" windowWidth="19320" windowHeight="10392"/>
  </bookViews>
  <sheets>
    <sheet name="Маг_161_Пром_ОПП_1 курс" sheetId="7" r:id="rId1"/>
  </sheets>
  <definedNames>
    <definedName name="_xlnm.Print_Area" localSheetId="0">'Маг_161_Пром_ОПП_1 курс'!$A$1:$BE$86</definedName>
  </definedNames>
  <calcPr calcId="162913"/>
</workbook>
</file>

<file path=xl/calcChain.xml><?xml version="1.0" encoding="utf-8"?>
<calcChain xmlns="http://schemas.openxmlformats.org/spreadsheetml/2006/main">
  <c r="AP66" i="7"/>
  <c r="AV66"/>
  <c r="AR66"/>
  <c r="AQ66"/>
  <c r="BE65"/>
  <c r="BE66" s="1"/>
  <c r="BD65"/>
  <c r="BD66" s="1"/>
  <c r="BC65"/>
  <c r="BC66" s="1"/>
  <c r="AL65"/>
  <c r="AL66" s="1"/>
  <c r="AJ65"/>
  <c r="AJ66" s="1"/>
  <c r="AH65"/>
  <c r="AH66" s="1"/>
  <c r="BE37"/>
  <c r="BA37"/>
  <c r="AZ37"/>
  <c r="AY37"/>
  <c r="AM37"/>
  <c r="AM38" s="1"/>
  <c r="AL37"/>
  <c r="AL38" s="1"/>
  <c r="AK37"/>
  <c r="AK38" s="1"/>
  <c r="AJ37"/>
  <c r="AI37"/>
  <c r="AI38" s="1"/>
  <c r="AH37"/>
  <c r="AE37"/>
  <c r="AE65"/>
  <c r="AE66" s="1"/>
  <c r="BB64"/>
  <c r="AG64"/>
  <c r="AF64"/>
  <c r="BB63"/>
  <c r="AG63"/>
  <c r="AF63"/>
  <c r="BB62"/>
  <c r="AG62"/>
  <c r="AF62"/>
  <c r="BB60"/>
  <c r="AG60"/>
  <c r="AF60"/>
  <c r="BB59"/>
  <c r="AG59"/>
  <c r="AF59"/>
  <c r="BB58"/>
  <c r="AG58"/>
  <c r="AF58"/>
  <c r="BB56"/>
  <c r="AG56"/>
  <c r="AF56"/>
  <c r="BB55"/>
  <c r="AG55"/>
  <c r="AF55"/>
  <c r="AF54"/>
  <c r="AO54" s="1"/>
  <c r="BB54"/>
  <c r="AG54"/>
  <c r="BB52"/>
  <c r="AG52"/>
  <c r="AF52"/>
  <c r="BB51"/>
  <c r="AG51"/>
  <c r="AF51"/>
  <c r="BB50"/>
  <c r="AG50"/>
  <c r="AF50"/>
  <c r="BB48"/>
  <c r="AG48"/>
  <c r="AF48"/>
  <c r="BB47"/>
  <c r="AG47"/>
  <c r="AF47"/>
  <c r="BB46"/>
  <c r="AG46"/>
  <c r="AF46"/>
  <c r="BB44"/>
  <c r="AG44"/>
  <c r="AF44"/>
  <c r="BB43"/>
  <c r="AG43"/>
  <c r="AF43"/>
  <c r="BB42"/>
  <c r="AG42"/>
  <c r="AF42"/>
  <c r="AW38"/>
  <c r="AR38"/>
  <c r="AQ38"/>
  <c r="AP38"/>
  <c r="AP67" s="1"/>
  <c r="BE38"/>
  <c r="BA38"/>
  <c r="BA67" s="1"/>
  <c r="BB36"/>
  <c r="BB37" s="1"/>
  <c r="AG36"/>
  <c r="AF36"/>
  <c r="AF35"/>
  <c r="AG35"/>
  <c r="AX35"/>
  <c r="AG65" l="1"/>
  <c r="AG66" s="1"/>
  <c r="AL67"/>
  <c r="AV67"/>
  <c r="AI67"/>
  <c r="AM67"/>
  <c r="BE67"/>
  <c r="AQ67"/>
  <c r="BB65"/>
  <c r="BB66" s="1"/>
  <c r="AF65"/>
  <c r="AF66" s="1"/>
  <c r="AK67"/>
  <c r="AR67"/>
  <c r="AO51"/>
  <c r="AO59"/>
  <c r="AO44"/>
  <c r="AO63"/>
  <c r="AO43"/>
  <c r="AO48"/>
  <c r="AO36"/>
  <c r="AO52"/>
  <c r="AO55"/>
  <c r="AO60"/>
  <c r="AO64"/>
  <c r="AO42"/>
  <c r="AO47"/>
  <c r="AO56"/>
  <c r="AO58"/>
  <c r="AO62"/>
  <c r="AO50"/>
  <c r="AO46"/>
  <c r="AO35"/>
  <c r="AF33"/>
  <c r="AO33" s="1"/>
  <c r="AX32"/>
  <c r="AG32"/>
  <c r="AN32" s="1"/>
  <c r="AF32"/>
  <c r="AX31"/>
  <c r="AG31"/>
  <c r="AN31" s="1"/>
  <c r="AF31"/>
  <c r="AF30"/>
  <c r="AO30" s="1"/>
  <c r="AX29"/>
  <c r="AG29"/>
  <c r="AF29"/>
  <c r="AF37" l="1"/>
  <c r="AX37"/>
  <c r="AG37"/>
  <c r="AO65"/>
  <c r="AO66" s="1"/>
  <c r="AN29"/>
  <c r="AO32"/>
  <c r="AO31"/>
  <c r="AO29"/>
  <c r="AO37" l="1"/>
  <c r="AN37"/>
  <c r="AN38" s="1"/>
  <c r="AN67" s="1"/>
  <c r="BD27" l="1"/>
  <c r="BD38" s="1"/>
  <c r="BD67" s="1"/>
  <c r="BC27"/>
  <c r="BC38" s="1"/>
  <c r="BC67" s="1"/>
  <c r="AZ27"/>
  <c r="AZ38" s="1"/>
  <c r="AZ67" s="1"/>
  <c r="AY27"/>
  <c r="AY38" s="1"/>
  <c r="AY67" s="1"/>
  <c r="AJ27"/>
  <c r="AJ38" s="1"/>
  <c r="AJ67" s="1"/>
  <c r="AH27"/>
  <c r="AH38" s="1"/>
  <c r="AH67" s="1"/>
  <c r="AE27"/>
  <c r="AE38" s="1"/>
  <c r="AE67" s="1"/>
  <c r="BB26"/>
  <c r="AG26"/>
  <c r="AF26"/>
  <c r="BB25"/>
  <c r="BB27" l="1"/>
  <c r="BB38" s="1"/>
  <c r="BB67" s="1"/>
  <c r="AO26"/>
  <c r="AX25"/>
  <c r="AG25"/>
  <c r="AF25"/>
  <c r="AX24"/>
  <c r="AG24"/>
  <c r="AF24"/>
  <c r="AX23"/>
  <c r="AG23"/>
  <c r="AF23"/>
  <c r="AX22"/>
  <c r="AG22"/>
  <c r="AF22"/>
  <c r="AX27" l="1"/>
  <c r="AX38" s="1"/>
  <c r="AX67" s="1"/>
  <c r="AG27"/>
  <c r="AG38" s="1"/>
  <c r="AG67" s="1"/>
  <c r="AO22"/>
  <c r="AF27"/>
  <c r="AF38" s="1"/>
  <c r="AF67" s="1"/>
  <c r="AO25"/>
  <c r="AO24"/>
  <c r="AO23"/>
  <c r="AO27" l="1"/>
  <c r="AO38" s="1"/>
  <c r="AO67" s="1"/>
</calcChain>
</file>

<file path=xl/sharedStrings.xml><?xml version="1.0" encoding="utf-8"?>
<sst xmlns="http://schemas.openxmlformats.org/spreadsheetml/2006/main" count="210" uniqueCount="135">
  <si>
    <t>РОБОЧИЙ   НАВЧАЛЬНИЙ   ПЛАН</t>
  </si>
  <si>
    <t>Факультет (інститут)</t>
  </si>
  <si>
    <t>-</t>
  </si>
  <si>
    <t>Форма навчання</t>
  </si>
  <si>
    <t>Кваліфікація</t>
  </si>
  <si>
    <t>Випускова кафедра</t>
  </si>
  <si>
    <t>№ п/п</t>
  </si>
  <si>
    <t>Назва кафедр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</si>
  <si>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</si>
  <si>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</si>
  <si>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</si>
  <si>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</si>
  <si>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</si>
  <si>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</si>
  <si>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</si>
  <si>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</si>
  <si>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</si>
  <si>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</si>
  <si>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</si>
  <si>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</si>
  <si>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</si>
  <si>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</si>
  <si>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</si>
  <si>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</si>
  <si>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</si>
  <si>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</si>
  <si>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</si>
  <si>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</si>
  <si>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</si>
  <si>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</si>
  <si>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</si>
  <si>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</si>
  <si>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</si>
  <si>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</si>
  <si>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</si>
  <si>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Завідувач кафедри</t>
  </si>
  <si>
    <t>(підпис)</t>
  </si>
  <si>
    <t>(П.І.Б.)</t>
  </si>
  <si>
    <t>магістр</t>
  </si>
  <si>
    <r>
      <t>РГР</t>
    </r>
    <r>
      <rPr>
        <sz val="20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</si>
  <si>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20"/>
        <rFont val="Arial"/>
        <family val="2"/>
        <charset val="204"/>
      </rPr>
      <t xml:space="preserve"> - розрахункова робота;</t>
    </r>
  </si>
  <si>
    <r>
      <t>ГР</t>
    </r>
    <r>
      <rPr>
        <sz val="20"/>
        <rFont val="Arial"/>
        <family val="2"/>
        <charset val="204"/>
      </rPr>
      <t xml:space="preserve"> - графічна робота;</t>
    </r>
  </si>
  <si>
    <r>
      <t>ДКР</t>
    </r>
    <r>
      <rPr>
        <sz val="20"/>
        <rFont val="Arial"/>
        <family val="2"/>
        <charset val="204"/>
      </rPr>
      <t xml:space="preserve"> - домашня контрольна робота (виконується під час СРС)</t>
    </r>
  </si>
  <si>
    <t xml:space="preserve">          ЗАТВЕРДЖУЮ</t>
  </si>
  <si>
    <t>ПРИМІТКА: складається на кожний навчальний рік окремо відповідно до навчального плану.</t>
  </si>
  <si>
    <t>Обсяг
дисцип-ліни</t>
  </si>
  <si>
    <t>Освітній ступінь</t>
  </si>
  <si>
    <t xml:space="preserve">  </t>
  </si>
  <si>
    <t>Спеціальність (код і назва)</t>
  </si>
  <si>
    <t>Розподіл аудиторних годин на тиждень за
курсами і семестрами</t>
  </si>
  <si>
    <t>НАЦІОНАЛЬНИЙ ТЕХНІЧНИЙ УНІВЕРСИТЕТ УКРАЇНИ "КИЇВСЬКИЙ ПОЛІТЕХНІЧНИЙ ІНСТИТУТ імені .ІГОРЯ СІКОРСЬКОГО"</t>
  </si>
  <si>
    <t>Індивідуальні
 заняття</t>
  </si>
  <si>
    <t xml:space="preserve">Лекції  </t>
  </si>
  <si>
    <t>за  НП</t>
  </si>
  <si>
    <t>з урахуван. Інд занять</t>
  </si>
  <si>
    <t>1 рік 4 міс.</t>
  </si>
  <si>
    <t>( спеціалізацією)</t>
  </si>
  <si>
    <t>2.ВИБІРКОВІ  освітні компоненти</t>
  </si>
  <si>
    <t xml:space="preserve">Освітні компоненти
(навчальні дисципліни, курсові проекти (роботи), практики, кваліфікаційна робота)
</t>
  </si>
  <si>
    <t>1. НОРМАТИВНІ освітні компоненти</t>
  </si>
  <si>
    <t>1.1. Цикл загальної підготовки</t>
  </si>
  <si>
    <t>1.2. Цикл професійної підготовки</t>
  </si>
  <si>
    <t xml:space="preserve">І.3.Дослідницький (науковий) компонент </t>
  </si>
  <si>
    <t>2.1.  Цикл професійної підготовки ( Вибіркові освітні комоненти з факультетського/ кафедрального Каталогів)</t>
  </si>
  <si>
    <t>очно (денна)</t>
  </si>
  <si>
    <t xml:space="preserve">    Проректор з навчальної роботи   КПІ 
          ім. Ігоря Сікорського</t>
  </si>
  <si>
    <t xml:space="preserve">                                     ________________________Анатолій Мельниченко                                     </t>
  </si>
  <si>
    <t xml:space="preserve">Лабораторні
</t>
  </si>
  <si>
    <t>Практичні
(комп.практ)</t>
  </si>
  <si>
    <t>на 2020/ 2021 навчальний рік</t>
  </si>
  <si>
    <t>Екології та технології рослинних полімерів</t>
  </si>
  <si>
    <t>інженерно-хімічний</t>
  </si>
  <si>
    <t>І курс</t>
  </si>
  <si>
    <t>1 семестр</t>
  </si>
  <si>
    <t>Інформаційного права та прав інтелектуальної власності</t>
  </si>
  <si>
    <t>Хімічного, полімерного і силікатного машинобудування</t>
  </si>
  <si>
    <t>Основи інженерії та технології сталого розвитку</t>
  </si>
  <si>
    <t>Математичних методів системного аналізу</t>
  </si>
  <si>
    <t>Англійської мови технічного спрямування №2</t>
  </si>
  <si>
    <t xml:space="preserve"> </t>
  </si>
  <si>
    <t>Маркетинг стартап-проектів</t>
  </si>
  <si>
    <t>Промислового маркетингу</t>
  </si>
  <si>
    <t>Наукова робота за темою магістерської дисертації - 1. Основи наукових досліджень</t>
  </si>
  <si>
    <t>Наукова робота за темою магістерської дисертації - 2. Науково-дослідна робота за темою магістерської дисертації</t>
  </si>
  <si>
    <t>*</t>
  </si>
  <si>
    <t>Освітній компонент  1 Ф-Каталог</t>
  </si>
  <si>
    <t xml:space="preserve">Екологічна сертифікація </t>
  </si>
  <si>
    <t xml:space="preserve">Стандарти охорони довкілля </t>
  </si>
  <si>
    <t>Основи стандартизації</t>
  </si>
  <si>
    <t>Освітній компонент  2 Ф-Каталог</t>
  </si>
  <si>
    <t>Більш чисті виробництва</t>
  </si>
  <si>
    <t xml:space="preserve">Ресурсоефективні та безвідходні технології </t>
  </si>
  <si>
    <t>Технологія переробки макулатури</t>
  </si>
  <si>
    <t>Освітній компонент  3 Ф-Каталог</t>
  </si>
  <si>
    <t>Математична статистика в екології</t>
  </si>
  <si>
    <t>Обробка науково-технічної інформації</t>
  </si>
  <si>
    <t>Освітній компонент  4 Ф-Каталог</t>
  </si>
  <si>
    <t>Екологічний менеджмент і аудит</t>
  </si>
  <si>
    <t>Екологізація виробництв</t>
  </si>
  <si>
    <t>Особливорсті виробництва спеціальних видів паперу</t>
  </si>
  <si>
    <t>Метрологія та теорія похибок</t>
  </si>
  <si>
    <t>Освітній компонент  5 Ф-Каталог</t>
  </si>
  <si>
    <t>Альтернативні джерела енергії</t>
  </si>
  <si>
    <t>Енергозбереження на промислових та комунальних об'єктах</t>
  </si>
  <si>
    <t>Технологія обробки та переробки паперу та картону</t>
  </si>
  <si>
    <t>Освітній компонент  6 Ф-Каталог</t>
  </si>
  <si>
    <t>Екологічне інспектування</t>
  </si>
  <si>
    <t>Екологічна експертиза виробництв</t>
  </si>
  <si>
    <t>Технологія гідролізного виробництва</t>
  </si>
  <si>
    <t>Разом вибіркових ОК циклу професійної підготовки:</t>
  </si>
  <si>
    <t>Разом нормативних ОК циклу професійної підготовки:</t>
  </si>
  <si>
    <t>Разом нормативних ОК циклу загальної підготовки:</t>
  </si>
  <si>
    <t>ВСЬОГО  нормативних:</t>
  </si>
  <si>
    <t>Закальна кількість:</t>
  </si>
  <si>
    <t>ВСЬОГО  ВИБІРКОВИХ:</t>
  </si>
  <si>
    <t>/ Микола ГОМЕЛЯ/</t>
  </si>
  <si>
    <t>Заст. декана  ІХФ</t>
  </si>
  <si>
    <t>/Дмитро СІДОРОВ/</t>
  </si>
  <si>
    <t>161 Хімічні технології та інженерія</t>
  </si>
  <si>
    <t xml:space="preserve">             Промислова екологія та ресурсоефективні чисті технології</t>
  </si>
  <si>
    <t>магістр з хімічних технологій та інженерії</t>
  </si>
  <si>
    <t>Збір та переробка відходів</t>
  </si>
  <si>
    <t>Курсова робота зі збору та переробки відходів</t>
  </si>
  <si>
    <t>Інформаційні технології</t>
  </si>
  <si>
    <t>Наукові дослідження та іноваційна діяльність в галузях виробництв</t>
  </si>
  <si>
    <t>Курсова робота з наукових досліджень та іноваційної діяльності в галузях виробництв</t>
  </si>
  <si>
    <t xml:space="preserve">за освітньо-професійною програмою магістерської підготовки </t>
  </si>
  <si>
    <t>ЛЦ-01мп (2+0)</t>
  </si>
  <si>
    <t>2 семестр</t>
  </si>
  <si>
    <t>18 тижнів</t>
  </si>
  <si>
    <t xml:space="preserve"> Інтелектуальна власність та патентознавство - 1. Право інтелектальної власності</t>
  </si>
  <si>
    <t xml:space="preserve"> Інтелектуальна власність та патентознавство -2. Патентознавство та набуття прав</t>
  </si>
  <si>
    <t>Практикум з іншомовного професійного спілкування</t>
  </si>
  <si>
    <t>Ухвалено на засіданні Вченої ради  ІХФ, ПРОТОКОЛ № 3  від 13 квітня 2020 р.</t>
  </si>
  <si>
    <r>
      <t xml:space="preserve">"___01__"___-7____ </t>
    </r>
    <r>
      <rPr>
        <b/>
        <sz val="26"/>
        <rFont val="Arial"/>
        <family val="2"/>
        <charset val="204"/>
      </rPr>
      <t>2020р.</t>
    </r>
  </si>
</sst>
</file>

<file path=xl/styles.xml><?xml version="1.0" encoding="utf-8"?>
<styleSheet xmlns="http://schemas.openxmlformats.org/spreadsheetml/2006/main">
  <fonts count="52">
    <font>
      <sz val="10"/>
      <name val="Arial Cyr"/>
      <charset val="204"/>
    </font>
    <font>
      <sz val="10"/>
      <name val="Arial Cyr"/>
      <charset val="204"/>
    </font>
    <font>
      <b/>
      <sz val="24"/>
      <name val="Arial"/>
      <family val="2"/>
    </font>
    <font>
      <sz val="10"/>
      <name val="Arial"/>
      <family val="2"/>
      <charset val="204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2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4"/>
      <name val="Arial"/>
      <family val="2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sz val="20"/>
      <name val="Arial Cyr"/>
      <charset val="204"/>
    </font>
    <font>
      <b/>
      <sz val="24"/>
      <name val="Arial"/>
      <family val="2"/>
      <charset val="204"/>
    </font>
    <font>
      <b/>
      <sz val="20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</font>
    <font>
      <sz val="14"/>
      <name val="Arial"/>
      <family val="2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26"/>
      <name val="Arial"/>
      <family val="2"/>
    </font>
    <font>
      <b/>
      <sz val="30"/>
      <name val="Arial"/>
      <family val="2"/>
    </font>
    <font>
      <sz val="30"/>
      <name val="Arial Cyr"/>
      <charset val="204"/>
    </font>
    <font>
      <b/>
      <sz val="28"/>
      <name val="Arial"/>
      <family val="2"/>
      <charset val="204"/>
    </font>
    <font>
      <b/>
      <sz val="36"/>
      <name val="Arial Cyr"/>
      <charset val="204"/>
    </font>
    <font>
      <sz val="28"/>
      <name val="Arial"/>
      <family val="2"/>
      <charset val="204"/>
    </font>
    <font>
      <b/>
      <sz val="28"/>
      <name val="Arial Cyr"/>
      <charset val="204"/>
    </font>
    <font>
      <b/>
      <sz val="30"/>
      <name val="Arial Cyr"/>
      <charset val="204"/>
    </font>
    <font>
      <b/>
      <sz val="32"/>
      <name val="Arial Cyr"/>
      <charset val="204"/>
    </font>
    <font>
      <sz val="24"/>
      <name val="Arial"/>
      <family val="2"/>
      <charset val="204"/>
    </font>
    <font>
      <sz val="36"/>
      <name val="Arial Cyr"/>
      <charset val="204"/>
    </font>
    <font>
      <b/>
      <sz val="48"/>
      <name val="Arial Cyr"/>
      <charset val="204"/>
    </font>
    <font>
      <sz val="36"/>
      <name val="Arial"/>
      <family val="2"/>
      <charset val="204"/>
    </font>
    <font>
      <b/>
      <sz val="48"/>
      <name val="Arial"/>
      <family val="2"/>
      <charset val="204"/>
    </font>
    <font>
      <b/>
      <sz val="10"/>
      <name val="Arial Cyr"/>
      <charset val="204"/>
    </font>
    <font>
      <b/>
      <u/>
      <sz val="28"/>
      <name val="Arial Cyr"/>
      <charset val="204"/>
    </font>
    <font>
      <b/>
      <u/>
      <sz val="10"/>
      <name val="Arial Cyr"/>
      <charset val="204"/>
    </font>
    <font>
      <b/>
      <sz val="36"/>
      <name val="Arial Cyr"/>
      <family val="2"/>
      <charset val="204"/>
    </font>
    <font>
      <b/>
      <sz val="36"/>
      <name val="Arial"/>
      <family val="2"/>
    </font>
    <font>
      <b/>
      <sz val="36"/>
      <name val="Arial"/>
      <family val="2"/>
      <charset val="204"/>
    </font>
    <font>
      <b/>
      <sz val="36"/>
      <color indexed="27"/>
      <name val="Arial"/>
      <family val="2"/>
      <charset val="204"/>
    </font>
    <font>
      <b/>
      <i/>
      <sz val="36"/>
      <name val="Arial"/>
      <family val="2"/>
    </font>
  </fonts>
  <fills count="2">
    <fill>
      <patternFill patternType="none"/>
    </fill>
    <fill>
      <patternFill patternType="gray125"/>
    </fill>
  </fills>
  <borders count="9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9">
    <xf numFmtId="0" fontId="0" fillId="0" borderId="0" xfId="0"/>
    <xf numFmtId="0" fontId="6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 applyProtection="1">
      <alignment horizontal="center"/>
    </xf>
    <xf numFmtId="49" fontId="3" fillId="0" borderId="0" xfId="0" applyNumberFormat="1" applyFont="1" applyFill="1" applyBorder="1"/>
    <xf numFmtId="0" fontId="11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3" fillId="0" borderId="0" xfId="0" applyFont="1" applyFill="1" applyBorder="1"/>
    <xf numFmtId="0" fontId="36" fillId="0" borderId="3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30" fillId="0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57" xfId="0" applyFont="1" applyFill="1" applyBorder="1" applyAlignment="1">
      <alignment horizontal="center" vertical="center" textRotation="90" wrapText="1"/>
    </xf>
    <xf numFmtId="0" fontId="2" fillId="0" borderId="56" xfId="0" applyFont="1" applyFill="1" applyBorder="1" applyAlignment="1">
      <alignment horizontal="center" vertical="center" textRotation="90" wrapText="1"/>
    </xf>
    <xf numFmtId="0" fontId="8" fillId="0" borderId="13" xfId="0" applyNumberFormat="1" applyFont="1" applyFill="1" applyBorder="1" applyAlignment="1">
      <alignment horizontal="center" vertical="center" textRotation="90" wrapText="1"/>
    </xf>
    <xf numFmtId="0" fontId="6" fillId="0" borderId="0" xfId="0" applyNumberFormat="1" applyFont="1" applyFill="1" applyBorder="1" applyAlignment="1" applyProtection="1">
      <alignment horizontal="left" vertical="top"/>
    </xf>
    <xf numFmtId="0" fontId="22" fillId="0" borderId="13" xfId="0" applyNumberFormat="1" applyFont="1" applyFill="1" applyBorder="1" applyAlignment="1">
      <alignment horizontal="center" vertical="center" textRotation="90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/>
    <xf numFmtId="0" fontId="31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1" fillId="0" borderId="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 vertical="top" wrapText="1"/>
    </xf>
    <xf numFmtId="49" fontId="13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0" fontId="10" fillId="0" borderId="42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vertical="top"/>
    </xf>
    <xf numFmtId="0" fontId="10" fillId="0" borderId="3" xfId="0" applyFont="1" applyFill="1" applyBorder="1" applyAlignment="1">
      <alignment horizontal="center" vertical="center" textRotation="90"/>
    </xf>
    <xf numFmtId="0" fontId="2" fillId="0" borderId="64" xfId="0" applyFont="1" applyFill="1" applyBorder="1" applyAlignment="1">
      <alignment horizontal="center" vertical="center" textRotation="90" wrapText="1"/>
    </xf>
    <xf numFmtId="0" fontId="29" fillId="0" borderId="0" xfId="0" applyFont="1" applyFill="1" applyBorder="1" applyProtection="1"/>
    <xf numFmtId="0" fontId="29" fillId="0" borderId="0" xfId="0" applyNumberFormat="1" applyFont="1" applyFill="1" applyBorder="1" applyAlignment="1" applyProtection="1">
      <alignment horizontal="center" wrapText="1"/>
    </xf>
    <xf numFmtId="0" fontId="49" fillId="0" borderId="0" xfId="0" applyFont="1" applyFill="1" applyBorder="1"/>
    <xf numFmtId="0" fontId="49" fillId="0" borderId="24" xfId="0" applyFont="1" applyFill="1" applyBorder="1" applyAlignment="1">
      <alignment horizontal="center" vertical="center"/>
    </xf>
    <xf numFmtId="0" fontId="49" fillId="0" borderId="50" xfId="0" applyFont="1" applyFill="1" applyBorder="1" applyAlignment="1">
      <alignment horizontal="center" vertical="center"/>
    </xf>
    <xf numFmtId="0" fontId="49" fillId="0" borderId="51" xfId="0" applyNumberFormat="1" applyFont="1" applyFill="1" applyBorder="1" applyAlignment="1">
      <alignment horizontal="center" vertical="center" wrapText="1" shrinkToFit="1"/>
    </xf>
    <xf numFmtId="0" fontId="49" fillId="0" borderId="15" xfId="0" applyNumberFormat="1" applyFont="1" applyFill="1" applyBorder="1" applyAlignment="1">
      <alignment horizontal="center" vertical="center" wrapText="1" shrinkToFit="1"/>
    </xf>
    <xf numFmtId="0" fontId="49" fillId="0" borderId="45" xfId="0" applyNumberFormat="1" applyFont="1" applyFill="1" applyBorder="1" applyAlignment="1">
      <alignment horizontal="center" vertical="center" wrapText="1" shrinkToFit="1"/>
    </xf>
    <xf numFmtId="0" fontId="49" fillId="0" borderId="61" xfId="0" applyNumberFormat="1" applyFont="1" applyFill="1" applyBorder="1" applyAlignment="1">
      <alignment horizontal="center" vertical="center" wrapText="1" shrinkToFit="1"/>
    </xf>
    <xf numFmtId="0" fontId="49" fillId="0" borderId="51" xfId="0" applyNumberFormat="1" applyFont="1" applyFill="1" applyBorder="1" applyAlignment="1">
      <alignment horizontal="center" vertical="center" shrinkToFit="1"/>
    </xf>
    <xf numFmtId="0" fontId="49" fillId="0" borderId="15" xfId="0" applyNumberFormat="1" applyFont="1" applyFill="1" applyBorder="1" applyAlignment="1">
      <alignment horizontal="center" vertical="center" shrinkToFit="1"/>
    </xf>
    <xf numFmtId="0" fontId="49" fillId="0" borderId="53" xfId="0" applyNumberFormat="1" applyFont="1" applyFill="1" applyBorder="1" applyAlignment="1">
      <alignment horizontal="center" vertical="center" shrinkToFit="1"/>
    </xf>
    <xf numFmtId="0" fontId="49" fillId="0" borderId="24" xfId="0" applyNumberFormat="1" applyFont="1" applyFill="1" applyBorder="1" applyAlignment="1">
      <alignment horizontal="center" vertical="center" shrinkToFit="1"/>
    </xf>
    <xf numFmtId="0" fontId="49" fillId="0" borderId="45" xfId="0" applyNumberFormat="1" applyFont="1" applyFill="1" applyBorder="1" applyAlignment="1">
      <alignment horizontal="center" vertical="center" shrinkToFit="1"/>
    </xf>
    <xf numFmtId="0" fontId="49" fillId="0" borderId="15" xfId="0" applyFont="1" applyFill="1" applyBorder="1" applyAlignment="1">
      <alignment horizontal="center" vertical="center"/>
    </xf>
    <xf numFmtId="0" fontId="49" fillId="0" borderId="53" xfId="0" applyFont="1" applyFill="1" applyBorder="1" applyAlignment="1">
      <alignment horizontal="center" vertical="center"/>
    </xf>
    <xf numFmtId="0" fontId="49" fillId="0" borderId="47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49" fillId="0" borderId="8" xfId="0" applyNumberFormat="1" applyFont="1" applyFill="1" applyBorder="1" applyAlignment="1">
      <alignment horizontal="center" vertical="center" wrapText="1" shrinkToFit="1"/>
    </xf>
    <xf numFmtId="0" fontId="49" fillId="0" borderId="9" xfId="0" applyNumberFormat="1" applyFont="1" applyFill="1" applyBorder="1" applyAlignment="1">
      <alignment horizontal="center" vertical="center" wrapText="1" shrinkToFit="1"/>
    </xf>
    <xf numFmtId="0" fontId="49" fillId="0" borderId="10" xfId="0" applyNumberFormat="1" applyFont="1" applyFill="1" applyBorder="1" applyAlignment="1">
      <alignment horizontal="center" vertical="center" wrapText="1" shrinkToFit="1"/>
    </xf>
    <xf numFmtId="0" fontId="49" fillId="0" borderId="43" xfId="0" applyNumberFormat="1" applyFont="1" applyFill="1" applyBorder="1" applyAlignment="1">
      <alignment horizontal="center" vertical="center" wrapText="1" shrinkToFit="1"/>
    </xf>
    <xf numFmtId="0" fontId="49" fillId="0" borderId="8" xfId="0" applyNumberFormat="1" applyFont="1" applyFill="1" applyBorder="1" applyAlignment="1">
      <alignment horizontal="center" vertical="center" shrinkToFit="1"/>
    </xf>
    <xf numFmtId="0" fontId="49" fillId="0" borderId="9" xfId="0" applyNumberFormat="1" applyFont="1" applyFill="1" applyBorder="1" applyAlignment="1">
      <alignment horizontal="center" vertical="center" shrinkToFit="1"/>
    </xf>
    <xf numFmtId="0" fontId="49" fillId="0" borderId="23" xfId="0" applyNumberFormat="1" applyFont="1" applyFill="1" applyBorder="1" applyAlignment="1">
      <alignment horizontal="center" vertical="center" shrinkToFit="1"/>
    </xf>
    <xf numFmtId="0" fontId="49" fillId="0" borderId="47" xfId="0" applyNumberFormat="1" applyFont="1" applyFill="1" applyBorder="1" applyAlignment="1">
      <alignment horizontal="center" vertical="center" shrinkToFit="1"/>
    </xf>
    <xf numFmtId="0" fontId="49" fillId="0" borderId="10" xfId="0" applyNumberFormat="1" applyFont="1" applyFill="1" applyBorder="1" applyAlignment="1">
      <alignment horizontal="center" vertical="center" shrinkToFit="1"/>
    </xf>
    <xf numFmtId="0" fontId="49" fillId="0" borderId="9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25" xfId="0" applyNumberFormat="1" applyFont="1" applyFill="1" applyBorder="1" applyAlignment="1">
      <alignment horizontal="center" vertical="center" shrinkToFit="1"/>
    </xf>
    <xf numFmtId="0" fontId="49" fillId="0" borderId="34" xfId="0" applyNumberFormat="1" applyFont="1" applyFill="1" applyBorder="1" applyAlignment="1">
      <alignment horizontal="center" vertical="center" shrinkToFit="1"/>
    </xf>
    <xf numFmtId="0" fontId="49" fillId="0" borderId="33" xfId="0" applyNumberFormat="1" applyFont="1" applyFill="1" applyBorder="1" applyAlignment="1">
      <alignment horizontal="center" vertical="center" shrinkToFit="1"/>
    </xf>
    <xf numFmtId="0" fontId="42" fillId="0" borderId="0" xfId="0" applyFont="1" applyFill="1" applyBorder="1"/>
    <xf numFmtId="0" fontId="49" fillId="0" borderId="60" xfId="0" applyNumberFormat="1" applyFont="1" applyFill="1" applyBorder="1" applyAlignment="1">
      <alignment horizontal="center" vertical="center" shrinkToFit="1"/>
    </xf>
    <xf numFmtId="0" fontId="49" fillId="0" borderId="59" xfId="0" applyNumberFormat="1" applyFont="1" applyFill="1" applyBorder="1" applyAlignment="1">
      <alignment horizontal="center" vertical="center" shrinkToFit="1"/>
    </xf>
    <xf numFmtId="0" fontId="49" fillId="0" borderId="34" xfId="0" applyNumberFormat="1" applyFont="1" applyFill="1" applyBorder="1" applyAlignment="1">
      <alignment horizontal="center" vertical="center" wrapText="1" shrinkToFit="1"/>
    </xf>
    <xf numFmtId="0" fontId="49" fillId="0" borderId="31" xfId="0" applyNumberFormat="1" applyFont="1" applyFill="1" applyBorder="1" applyAlignment="1">
      <alignment horizontal="center" vertical="center" shrinkToFit="1"/>
    </xf>
    <xf numFmtId="0" fontId="49" fillId="0" borderId="58" xfId="0" applyFont="1" applyFill="1" applyBorder="1" applyAlignment="1">
      <alignment horizontal="center" vertical="center"/>
    </xf>
    <xf numFmtId="0" fontId="49" fillId="0" borderId="34" xfId="0" applyNumberFormat="1" applyFont="1" applyFill="1" applyBorder="1" applyAlignment="1" applyProtection="1">
      <alignment horizontal="center" vertical="center"/>
    </xf>
    <xf numFmtId="0" fontId="49" fillId="0" borderId="30" xfId="0" applyNumberFormat="1" applyFont="1" applyFill="1" applyBorder="1" applyAlignment="1" applyProtection="1">
      <alignment horizontal="center" vertical="center"/>
    </xf>
    <xf numFmtId="0" fontId="49" fillId="0" borderId="33" xfId="0" applyNumberFormat="1" applyFont="1" applyFill="1" applyBorder="1" applyAlignment="1" applyProtection="1">
      <alignment horizontal="center" vertical="center"/>
    </xf>
    <xf numFmtId="0" fontId="49" fillId="0" borderId="31" xfId="0" applyNumberFormat="1" applyFont="1" applyFill="1" applyBorder="1" applyAlignment="1" applyProtection="1">
      <alignment horizontal="center" vertical="center"/>
    </xf>
    <xf numFmtId="0" fontId="49" fillId="0" borderId="32" xfId="0" applyNumberFormat="1" applyFont="1" applyFill="1" applyBorder="1" applyAlignment="1" applyProtection="1">
      <alignment horizontal="center" vertical="center"/>
    </xf>
    <xf numFmtId="0" fontId="49" fillId="0" borderId="54" xfId="0" applyNumberFormat="1" applyFont="1" applyFill="1" applyBorder="1" applyAlignment="1" applyProtection="1">
      <alignment horizontal="center" vertical="center"/>
    </xf>
    <xf numFmtId="0" fontId="49" fillId="0" borderId="48" xfId="0" applyNumberFormat="1" applyFont="1" applyFill="1" applyBorder="1" applyAlignment="1" applyProtection="1">
      <alignment horizontal="center" vertical="center"/>
    </xf>
    <xf numFmtId="0" fontId="49" fillId="0" borderId="55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 applyFill="1" applyBorder="1" applyAlignment="1">
      <alignment horizontal="center" vertical="center" shrinkToFit="1"/>
    </xf>
    <xf numFmtId="0" fontId="42" fillId="0" borderId="0" xfId="0" applyFont="1" applyFill="1" applyBorder="1" applyProtection="1"/>
    <xf numFmtId="0" fontId="42" fillId="0" borderId="0" xfId="0" applyNumberFormat="1" applyFont="1" applyFill="1" applyBorder="1" applyAlignment="1" applyProtection="1">
      <alignment horizontal="center" wrapText="1"/>
    </xf>
    <xf numFmtId="0" fontId="49" fillId="0" borderId="58" xfId="0" applyNumberFormat="1" applyFont="1" applyFill="1" applyBorder="1" applyAlignment="1">
      <alignment horizontal="center" vertical="center" shrinkToFit="1"/>
    </xf>
    <xf numFmtId="0" fontId="49" fillId="0" borderId="55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8" fillId="0" borderId="37" xfId="0" applyFont="1" applyFill="1" applyBorder="1" applyAlignment="1">
      <alignment horizontal="center" vertical="top"/>
    </xf>
    <xf numFmtId="0" fontId="48" fillId="0" borderId="51" xfId="0" applyNumberFormat="1" applyFont="1" applyFill="1" applyBorder="1" applyAlignment="1">
      <alignment horizontal="center" vertical="center"/>
    </xf>
    <xf numFmtId="0" fontId="48" fillId="0" borderId="15" xfId="0" applyNumberFormat="1" applyFont="1" applyFill="1" applyBorder="1" applyAlignment="1">
      <alignment horizontal="center" vertical="center"/>
    </xf>
    <xf numFmtId="0" fontId="48" fillId="0" borderId="53" xfId="0" applyNumberFormat="1" applyFont="1" applyFill="1" applyBorder="1" applyAlignment="1">
      <alignment horizontal="center" vertical="center"/>
    </xf>
    <xf numFmtId="0" fontId="48" fillId="0" borderId="24" xfId="0" applyNumberFormat="1" applyFont="1" applyFill="1" applyBorder="1" applyAlignment="1">
      <alignment horizontal="center" vertical="center"/>
    </xf>
    <xf numFmtId="0" fontId="49" fillId="0" borderId="51" xfId="0" applyNumberFormat="1" applyFont="1" applyFill="1" applyBorder="1" applyAlignment="1">
      <alignment horizontal="center" vertical="center"/>
    </xf>
    <xf numFmtId="0" fontId="49" fillId="0" borderId="15" xfId="0" applyNumberFormat="1" applyFont="1" applyFill="1" applyBorder="1" applyAlignment="1">
      <alignment horizontal="center" vertical="center"/>
    </xf>
    <xf numFmtId="0" fontId="49" fillId="0" borderId="45" xfId="0" applyNumberFormat="1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/>
    </xf>
    <xf numFmtId="0" fontId="48" fillId="0" borderId="6" xfId="0" applyNumberFormat="1" applyFont="1" applyFill="1" applyBorder="1" applyAlignment="1">
      <alignment horizontal="center" vertical="center"/>
    </xf>
    <xf numFmtId="0" fontId="48" fillId="0" borderId="25" xfId="0" applyNumberFormat="1" applyFont="1" applyFill="1" applyBorder="1" applyAlignment="1">
      <alignment horizontal="center" vertical="center"/>
    </xf>
    <xf numFmtId="0" fontId="48" fillId="0" borderId="26" xfId="0" applyNumberFormat="1" applyFont="1" applyFill="1" applyBorder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/>
    </xf>
    <xf numFmtId="0" fontId="49" fillId="0" borderId="6" xfId="0" applyNumberFormat="1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0" fontId="49" fillId="0" borderId="6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48" fillId="0" borderId="64" xfId="0" applyNumberFormat="1" applyFont="1" applyFill="1" applyBorder="1" applyAlignment="1">
      <alignment horizontal="center" vertical="center"/>
    </xf>
    <xf numFmtId="0" fontId="48" fillId="0" borderId="16" xfId="0" applyNumberFormat="1" applyFont="1" applyFill="1" applyBorder="1" applyAlignment="1">
      <alignment horizontal="center" vertical="center"/>
    </xf>
    <xf numFmtId="0" fontId="48" fillId="0" borderId="56" xfId="0" applyNumberFormat="1" applyFont="1" applyFill="1" applyBorder="1" applyAlignment="1">
      <alignment horizontal="center" vertical="center"/>
    </xf>
    <xf numFmtId="0" fontId="48" fillId="0" borderId="19" xfId="0" applyNumberFormat="1" applyFont="1" applyFill="1" applyBorder="1" applyAlignment="1">
      <alignment horizontal="center" vertical="center"/>
    </xf>
    <xf numFmtId="0" fontId="49" fillId="0" borderId="64" xfId="0" applyNumberFormat="1" applyFont="1" applyFill="1" applyBorder="1" applyAlignment="1">
      <alignment horizontal="center" vertical="center"/>
    </xf>
    <xf numFmtId="0" fontId="49" fillId="0" borderId="16" xfId="0" applyNumberFormat="1" applyFont="1" applyFill="1" applyBorder="1" applyAlignment="1">
      <alignment horizontal="center" vertical="center"/>
    </xf>
    <xf numFmtId="0" fontId="49" fillId="0" borderId="57" xfId="0" applyNumberFormat="1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56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 horizontal="center" vertical="justify" wrapText="1"/>
    </xf>
    <xf numFmtId="0" fontId="42" fillId="0" borderId="0" xfId="0" applyFont="1" applyFill="1" applyBorder="1" applyAlignment="1">
      <alignment vertical="justify"/>
    </xf>
    <xf numFmtId="0" fontId="42" fillId="0" borderId="0" xfId="0" applyFont="1" applyFill="1" applyAlignment="1"/>
    <xf numFmtId="0" fontId="17" fillId="0" borderId="0" xfId="0" applyFont="1" applyFill="1" applyBorder="1"/>
    <xf numFmtId="0" fontId="18" fillId="0" borderId="0" xfId="0" applyFont="1" applyFill="1" applyBorder="1" applyAlignment="1"/>
    <xf numFmtId="0" fontId="18" fillId="0" borderId="0" xfId="0" applyFont="1" applyFill="1" applyAlignment="1"/>
    <xf numFmtId="0" fontId="18" fillId="0" borderId="0" xfId="0" applyFont="1" applyFill="1" applyAlignment="1">
      <alignment horizontal="center"/>
    </xf>
    <xf numFmtId="49" fontId="24" fillId="0" borderId="0" xfId="0" applyNumberFormat="1" applyFont="1" applyFill="1" applyBorder="1" applyAlignment="1">
      <alignment horizontal="left" vertical="justify"/>
    </xf>
    <xf numFmtId="0" fontId="18" fillId="0" borderId="0" xfId="0" applyFont="1" applyFill="1" applyBorder="1" applyAlignment="1">
      <alignment vertical="justify" wrapText="1"/>
    </xf>
    <xf numFmtId="0" fontId="17" fillId="0" borderId="0" xfId="0" applyNumberFormat="1" applyFont="1" applyFill="1" applyBorder="1" applyAlignment="1">
      <alignment horizontal="center" vertical="justify" wrapText="1"/>
    </xf>
    <xf numFmtId="0" fontId="25" fillId="0" borderId="0" xfId="0" applyNumberFormat="1" applyFont="1" applyFill="1" applyBorder="1" applyAlignment="1">
      <alignment horizontal="center" vertical="justify" wrapText="1"/>
    </xf>
    <xf numFmtId="0" fontId="13" fillId="0" borderId="0" xfId="0" applyNumberFormat="1" applyFont="1" applyFill="1" applyBorder="1" applyAlignment="1">
      <alignment horizontal="center" vertical="justify" wrapText="1"/>
    </xf>
    <xf numFmtId="49" fontId="13" fillId="0" borderId="0" xfId="0" applyNumberFormat="1" applyFont="1" applyFill="1" applyBorder="1" applyAlignment="1">
      <alignment horizontal="left" vertical="justify"/>
    </xf>
    <xf numFmtId="49" fontId="13" fillId="0" borderId="0" xfId="0" applyNumberFormat="1" applyFont="1" applyFill="1" applyBorder="1" applyAlignment="1">
      <alignment horizontal="center" vertical="justify" wrapText="1"/>
    </xf>
    <xf numFmtId="49" fontId="18" fillId="0" borderId="0" xfId="0" applyNumberFormat="1" applyFont="1" applyFill="1" applyBorder="1" applyAlignment="1">
      <alignment horizontal="center" vertical="justify" wrapText="1"/>
    </xf>
    <xf numFmtId="49" fontId="17" fillId="0" borderId="0" xfId="0" applyNumberFormat="1" applyFont="1" applyFill="1" applyBorder="1" applyAlignment="1">
      <alignment horizontal="center" vertical="justify" wrapText="1"/>
    </xf>
    <xf numFmtId="0" fontId="25" fillId="0" borderId="0" xfId="0" applyFont="1" applyFill="1" applyBorder="1"/>
    <xf numFmtId="0" fontId="48" fillId="0" borderId="0" xfId="0" applyFont="1" applyFill="1" applyBorder="1" applyAlignment="1" applyProtection="1">
      <alignment horizontal="center"/>
    </xf>
    <xf numFmtId="0" fontId="34" fillId="0" borderId="0" xfId="0" applyFont="1" applyFill="1" applyAlignment="1" applyProtection="1"/>
    <xf numFmtId="49" fontId="49" fillId="0" borderId="1" xfId="0" applyNumberFormat="1" applyFont="1" applyFill="1" applyBorder="1" applyAlignment="1" applyProtection="1">
      <alignment horizontal="left" vertical="justify"/>
    </xf>
    <xf numFmtId="49" fontId="49" fillId="0" borderId="1" xfId="0" applyNumberFormat="1" applyFont="1" applyFill="1" applyBorder="1" applyAlignment="1" applyProtection="1">
      <alignment horizontal="center" vertical="justify"/>
    </xf>
    <xf numFmtId="0" fontId="48" fillId="0" borderId="0" xfId="0" applyFont="1" applyFill="1" applyBorder="1"/>
    <xf numFmtId="49" fontId="17" fillId="0" borderId="0" xfId="0" applyNumberFormat="1" applyFont="1" applyFill="1" applyBorder="1" applyAlignment="1">
      <alignment horizontal="left" vertical="justify" wrapText="1"/>
    </xf>
    <xf numFmtId="0" fontId="16" fillId="0" borderId="0" xfId="0" applyFont="1" applyFill="1" applyBorder="1" applyAlignment="1" applyProtection="1"/>
    <xf numFmtId="0" fontId="0" fillId="0" borderId="0" xfId="0" applyFill="1" applyAlignment="1" applyProtection="1"/>
    <xf numFmtId="49" fontId="17" fillId="0" borderId="0" xfId="0" applyNumberFormat="1" applyFont="1" applyFill="1" applyBorder="1" applyAlignment="1" applyProtection="1">
      <alignment horizontal="center" vertical="justify"/>
    </xf>
    <xf numFmtId="0" fontId="27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 vertical="justify"/>
    </xf>
    <xf numFmtId="0" fontId="27" fillId="0" borderId="0" xfId="0" applyFont="1" applyFill="1" applyBorder="1" applyAlignment="1" applyProtection="1"/>
    <xf numFmtId="0" fontId="18" fillId="0" borderId="0" xfId="0" applyFont="1" applyFill="1" applyBorder="1" applyAlignment="1" applyProtection="1"/>
    <xf numFmtId="49" fontId="13" fillId="0" borderId="0" xfId="0" applyNumberFormat="1" applyFont="1" applyFill="1" applyBorder="1" applyAlignment="1">
      <alignment vertical="justify"/>
    </xf>
    <xf numFmtId="49" fontId="26" fillId="0" borderId="0" xfId="0" applyNumberFormat="1" applyFont="1" applyFill="1" applyBorder="1" applyAlignment="1" applyProtection="1">
      <alignment horizontal="center" vertical="justify"/>
    </xf>
    <xf numFmtId="0" fontId="26" fillId="0" borderId="0" xfId="0" applyFont="1" applyFill="1" applyBorder="1" applyAlignment="1" applyProtection="1"/>
    <xf numFmtId="0" fontId="9" fillId="0" borderId="0" xfId="0" applyFont="1" applyFill="1" applyBorder="1"/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/>
    <xf numFmtId="49" fontId="17" fillId="0" borderId="0" xfId="0" applyNumberFormat="1" applyFont="1" applyFill="1" applyBorder="1" applyAlignment="1" applyProtection="1">
      <alignment horizontal="left" vertical="justify"/>
    </xf>
    <xf numFmtId="0" fontId="35" fillId="0" borderId="0" xfId="0" applyFont="1" applyFill="1" applyBorder="1"/>
    <xf numFmtId="49" fontId="35" fillId="0" borderId="0" xfId="0" applyNumberFormat="1" applyFont="1" applyFill="1" applyBorder="1" applyAlignment="1" applyProtection="1">
      <alignment horizontal="left" vertical="justify"/>
    </xf>
    <xf numFmtId="49" fontId="33" fillId="0" borderId="0" xfId="0" applyNumberFormat="1" applyFont="1" applyFill="1" applyBorder="1" applyAlignment="1" applyProtection="1">
      <alignment horizontal="left" vertical="justify"/>
    </xf>
    <xf numFmtId="49" fontId="33" fillId="0" borderId="0" xfId="0" applyNumberFormat="1" applyFont="1" applyFill="1" applyBorder="1" applyAlignment="1" applyProtection="1">
      <alignment horizontal="center" vertical="justify" wrapText="1"/>
    </xf>
    <xf numFmtId="0" fontId="35" fillId="0" borderId="0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left" vertical="justify"/>
    </xf>
    <xf numFmtId="0" fontId="18" fillId="0" borderId="0" xfId="0" applyFont="1" applyFill="1" applyBorder="1" applyProtection="1"/>
    <xf numFmtId="0" fontId="25" fillId="0" borderId="0" xfId="0" applyFont="1" applyFill="1" applyBorder="1" applyProtection="1"/>
    <xf numFmtId="49" fontId="25" fillId="0" borderId="0" xfId="0" applyNumberFormat="1" applyFont="1" applyFill="1" applyBorder="1" applyAlignment="1" applyProtection="1">
      <alignment horizontal="left" vertical="justify" wrapText="1"/>
    </xf>
    <xf numFmtId="0" fontId="49" fillId="0" borderId="2" xfId="0" applyFont="1" applyFill="1" applyBorder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 wrapText="1" shrinkToFit="1"/>
    </xf>
    <xf numFmtId="0" fontId="49" fillId="0" borderId="6" xfId="0" applyNumberFormat="1" applyFont="1" applyFill="1" applyBorder="1" applyAlignment="1">
      <alignment horizontal="center" vertical="center" wrapText="1" shrinkToFit="1"/>
    </xf>
    <xf numFmtId="0" fontId="49" fillId="0" borderId="12" xfId="0" applyNumberFormat="1" applyFont="1" applyFill="1" applyBorder="1" applyAlignment="1">
      <alignment horizontal="center" vertical="center" wrapText="1" shrinkToFit="1"/>
    </xf>
    <xf numFmtId="0" fontId="49" fillId="0" borderId="62" xfId="0" applyNumberFormat="1" applyFont="1" applyFill="1" applyBorder="1" applyAlignment="1">
      <alignment horizontal="center" vertical="center" wrapText="1" shrinkToFit="1"/>
    </xf>
    <xf numFmtId="0" fontId="49" fillId="0" borderId="11" xfId="0" applyNumberFormat="1" applyFont="1" applyFill="1" applyBorder="1" applyAlignment="1">
      <alignment horizontal="center" vertical="center" shrinkToFit="1"/>
    </xf>
    <xf numFmtId="0" fontId="49" fillId="0" borderId="6" xfId="0" applyNumberFormat="1" applyFont="1" applyFill="1" applyBorder="1" applyAlignment="1">
      <alignment horizontal="center" vertical="center" shrinkToFit="1"/>
    </xf>
    <xf numFmtId="0" fontId="49" fillId="0" borderId="26" xfId="0" applyNumberFormat="1" applyFont="1" applyFill="1" applyBorder="1" applyAlignment="1">
      <alignment horizontal="center" vertical="center" shrinkToFit="1"/>
    </xf>
    <xf numFmtId="0" fontId="49" fillId="0" borderId="12" xfId="0" applyNumberFormat="1" applyFont="1" applyFill="1" applyBorder="1" applyAlignment="1">
      <alignment horizontal="center" vertical="center" shrinkToFit="1"/>
    </xf>
    <xf numFmtId="0" fontId="49" fillId="0" borderId="20" xfId="0" applyFont="1" applyFill="1" applyBorder="1" applyAlignment="1">
      <alignment horizontal="center" vertical="center"/>
    </xf>
    <xf numFmtId="0" fontId="49" fillId="0" borderId="64" xfId="0" applyNumberFormat="1" applyFont="1" applyFill="1" applyBorder="1" applyAlignment="1">
      <alignment horizontal="center" vertical="center" wrapText="1" shrinkToFit="1"/>
    </xf>
    <xf numFmtId="0" fontId="49" fillId="0" borderId="16" xfId="0" applyNumberFormat="1" applyFont="1" applyFill="1" applyBorder="1" applyAlignment="1">
      <alignment horizontal="center" vertical="center" wrapText="1" shrinkToFit="1"/>
    </xf>
    <xf numFmtId="0" fontId="49" fillId="0" borderId="57" xfId="0" applyNumberFormat="1" applyFont="1" applyFill="1" applyBorder="1" applyAlignment="1">
      <alignment horizontal="center" vertical="center" wrapText="1" shrinkToFit="1"/>
    </xf>
    <xf numFmtId="0" fontId="49" fillId="0" borderId="63" xfId="0" applyNumberFormat="1" applyFont="1" applyFill="1" applyBorder="1" applyAlignment="1">
      <alignment horizontal="center" vertical="center" wrapText="1" shrinkToFit="1"/>
    </xf>
    <xf numFmtId="0" fontId="49" fillId="0" borderId="64" xfId="0" applyNumberFormat="1" applyFont="1" applyFill="1" applyBorder="1" applyAlignment="1">
      <alignment horizontal="center" vertical="center" shrinkToFit="1"/>
    </xf>
    <xf numFmtId="0" fontId="49" fillId="0" borderId="16" xfId="0" applyNumberFormat="1" applyFont="1" applyFill="1" applyBorder="1" applyAlignment="1">
      <alignment horizontal="center" vertical="center" shrinkToFit="1"/>
    </xf>
    <xf numFmtId="0" fontId="49" fillId="0" borderId="56" xfId="0" applyNumberFormat="1" applyFont="1" applyFill="1" applyBorder="1" applyAlignment="1">
      <alignment horizontal="center" vertical="center" shrinkToFit="1"/>
    </xf>
    <xf numFmtId="0" fontId="49" fillId="0" borderId="19" xfId="0" applyNumberFormat="1" applyFont="1" applyFill="1" applyBorder="1" applyAlignment="1">
      <alignment horizontal="center" vertical="center" shrinkToFit="1"/>
    </xf>
    <xf numFmtId="0" fontId="49" fillId="0" borderId="57" xfId="0" applyNumberFormat="1" applyFont="1" applyFill="1" applyBorder="1" applyAlignment="1">
      <alignment horizontal="center" vertical="center" shrinkToFit="1"/>
    </xf>
    <xf numFmtId="0" fontId="49" fillId="0" borderId="17" xfId="0" applyFont="1" applyFill="1" applyBorder="1" applyAlignment="1">
      <alignment horizontal="center" vertical="center"/>
    </xf>
    <xf numFmtId="0" fontId="49" fillId="0" borderId="42" xfId="0" applyFont="1" applyFill="1" applyBorder="1" applyAlignment="1">
      <alignment horizontal="center" vertical="center"/>
    </xf>
    <xf numFmtId="0" fontId="49" fillId="0" borderId="60" xfId="0" applyNumberFormat="1" applyFont="1" applyFill="1" applyBorder="1" applyAlignment="1">
      <alignment horizontal="center" vertical="center" wrapText="1" shrinkToFit="1"/>
    </xf>
    <xf numFmtId="0" fontId="49" fillId="0" borderId="18" xfId="0" applyNumberFormat="1" applyFont="1" applyFill="1" applyBorder="1" applyAlignment="1">
      <alignment horizontal="center" vertical="center" wrapText="1" shrinkToFit="1"/>
    </xf>
    <xf numFmtId="0" fontId="49" fillId="0" borderId="96" xfId="0" applyNumberFormat="1" applyFont="1" applyFill="1" applyBorder="1" applyAlignment="1">
      <alignment horizontal="center" vertical="center" wrapText="1" shrinkToFit="1"/>
    </xf>
    <xf numFmtId="0" fontId="49" fillId="0" borderId="71" xfId="0" applyNumberFormat="1" applyFont="1" applyFill="1" applyBorder="1" applyAlignment="1">
      <alignment horizontal="center" vertical="center" wrapText="1" shrinkToFit="1"/>
    </xf>
    <xf numFmtId="0" fontId="49" fillId="0" borderId="18" xfId="0" applyNumberFormat="1" applyFont="1" applyFill="1" applyBorder="1" applyAlignment="1">
      <alignment horizontal="center" vertical="center" shrinkToFit="1"/>
    </xf>
    <xf numFmtId="0" fontId="49" fillId="0" borderId="17" xfId="0" applyNumberFormat="1" applyFont="1" applyFill="1" applyBorder="1" applyAlignment="1">
      <alignment horizontal="center" vertical="center" shrinkToFit="1"/>
    </xf>
    <xf numFmtId="0" fontId="49" fillId="0" borderId="96" xfId="0" applyNumberFormat="1" applyFont="1" applyFill="1" applyBorder="1" applyAlignment="1">
      <alignment horizontal="center" vertical="center" shrinkToFit="1"/>
    </xf>
    <xf numFmtId="0" fontId="49" fillId="0" borderId="48" xfId="0" applyNumberFormat="1" applyFont="1" applyFill="1" applyBorder="1" applyAlignment="1">
      <alignment horizontal="center" vertical="center" shrinkToFit="1"/>
    </xf>
    <xf numFmtId="0" fontId="49" fillId="0" borderId="49" xfId="0" applyNumberFormat="1" applyFont="1" applyFill="1" applyBorder="1" applyAlignment="1">
      <alignment horizontal="center" vertical="center" shrinkToFit="1"/>
    </xf>
    <xf numFmtId="0" fontId="49" fillId="0" borderId="54" xfId="0" applyNumberFormat="1" applyFont="1" applyFill="1" applyBorder="1" applyAlignment="1">
      <alignment horizontal="center" vertical="center" shrinkToFit="1"/>
    </xf>
    <xf numFmtId="0" fontId="41" fillId="0" borderId="25" xfId="0" applyFont="1" applyFill="1" applyBorder="1" applyAlignment="1">
      <alignment vertical="center"/>
    </xf>
    <xf numFmtId="0" fontId="41" fillId="0" borderId="56" xfId="0" applyFont="1" applyFill="1" applyBorder="1" applyAlignment="1">
      <alignment vertical="center"/>
    </xf>
    <xf numFmtId="0" fontId="49" fillId="0" borderId="31" xfId="0" applyNumberFormat="1" applyFont="1" applyFill="1" applyBorder="1" applyAlignment="1">
      <alignment horizontal="center" vertical="center" wrapText="1" shrinkToFit="1"/>
    </xf>
    <xf numFmtId="0" fontId="49" fillId="0" borderId="33" xfId="0" applyNumberFormat="1" applyFont="1" applyFill="1" applyBorder="1" applyAlignment="1">
      <alignment horizontal="center" vertical="center" wrapText="1" shrinkToFit="1"/>
    </xf>
    <xf numFmtId="0" fontId="49" fillId="0" borderId="86" xfId="0" applyNumberFormat="1" applyFont="1" applyFill="1" applyBorder="1" applyAlignment="1">
      <alignment horizontal="center" vertical="center" wrapText="1" shrinkToFit="1"/>
    </xf>
    <xf numFmtId="0" fontId="49" fillId="0" borderId="78" xfId="0" applyNumberFormat="1" applyFont="1" applyFill="1" applyBorder="1" applyAlignment="1" applyProtection="1">
      <alignment horizontal="center" vertical="center"/>
    </xf>
    <xf numFmtId="0" fontId="49" fillId="0" borderId="86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top"/>
    </xf>
    <xf numFmtId="0" fontId="18" fillId="0" borderId="0" xfId="0" applyNumberFormat="1" applyFont="1" applyFill="1" applyBorder="1" applyAlignment="1">
      <alignment vertical="top"/>
    </xf>
    <xf numFmtId="0" fontId="18" fillId="0" borderId="0" xfId="0" applyNumberFormat="1" applyFont="1" applyFill="1" applyBorder="1" applyAlignment="1"/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9" fillId="0" borderId="52" xfId="0" applyFont="1" applyFill="1" applyBorder="1" applyAlignment="1">
      <alignment horizontal="center" vertical="center"/>
    </xf>
    <xf numFmtId="0" fontId="49" fillId="0" borderId="78" xfId="0" applyFont="1" applyFill="1" applyBorder="1" applyProtection="1"/>
    <xf numFmtId="0" fontId="49" fillId="0" borderId="42" xfId="0" applyNumberFormat="1" applyFont="1" applyFill="1" applyBorder="1" applyAlignment="1">
      <alignment horizontal="center" vertical="center" wrapText="1" shrinkToFit="1"/>
    </xf>
    <xf numFmtId="0" fontId="49" fillId="0" borderId="70" xfId="0" applyNumberFormat="1" applyFont="1" applyFill="1" applyBorder="1" applyAlignment="1">
      <alignment horizontal="center" vertical="center" wrapText="1" shrinkToFit="1"/>
    </xf>
    <xf numFmtId="0" fontId="49" fillId="0" borderId="79" xfId="0" applyNumberFormat="1" applyFont="1" applyFill="1" applyBorder="1" applyAlignment="1">
      <alignment horizontal="center" vertical="center" shrinkToFit="1"/>
    </xf>
    <xf numFmtId="0" fontId="50" fillId="0" borderId="0" xfId="0" applyNumberFormat="1" applyFont="1" applyFill="1" applyBorder="1" applyAlignment="1" applyProtection="1">
      <alignment horizontal="center" vertical="center"/>
    </xf>
    <xf numFmtId="0" fontId="49" fillId="0" borderId="0" xfId="0" applyFont="1" applyFill="1" applyBorder="1" applyAlignment="1" applyProtection="1">
      <alignment vertical="center" textRotation="90"/>
    </xf>
    <xf numFmtId="0" fontId="49" fillId="0" borderId="0" xfId="0" applyNumberFormat="1" applyFont="1" applyFill="1" applyBorder="1" applyAlignment="1" applyProtection="1">
      <alignment horizontal="center" vertical="center" textRotation="90" wrapText="1"/>
    </xf>
    <xf numFmtId="0" fontId="49" fillId="0" borderId="0" xfId="0" applyNumberFormat="1" applyFont="1" applyFill="1" applyBorder="1" applyAlignment="1" applyProtection="1">
      <alignment horizontal="center" wrapText="1"/>
    </xf>
    <xf numFmtId="0" fontId="49" fillId="0" borderId="0" xfId="0" applyFont="1" applyFill="1" applyBorder="1" applyProtection="1"/>
    <xf numFmtId="0" fontId="49" fillId="0" borderId="0" xfId="0" applyFont="1" applyFill="1" applyBorder="1" applyAlignment="1" applyProtection="1">
      <alignment horizontal="center" vertical="center" wrapText="1"/>
    </xf>
    <xf numFmtId="9" fontId="49" fillId="0" borderId="0" xfId="1" applyNumberFormat="1" applyFont="1" applyFill="1" applyBorder="1" applyAlignment="1" applyProtection="1">
      <alignment vertical="center" wrapText="1"/>
    </xf>
    <xf numFmtId="0" fontId="49" fillId="0" borderId="30" xfId="0" applyNumberFormat="1" applyFont="1" applyFill="1" applyBorder="1" applyAlignment="1">
      <alignment horizontal="center" vertical="center" shrinkToFit="1"/>
    </xf>
    <xf numFmtId="0" fontId="49" fillId="0" borderId="50" xfId="0" applyFont="1" applyFill="1" applyBorder="1" applyAlignment="1">
      <alignment vertical="center"/>
    </xf>
    <xf numFmtId="0" fontId="49" fillId="0" borderId="0" xfId="0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8" fillId="0" borderId="0" xfId="0" applyFont="1" applyFill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/>
    <xf numFmtId="0" fontId="34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90" wrapText="1"/>
    </xf>
    <xf numFmtId="0" fontId="18" fillId="0" borderId="0" xfId="0" applyFont="1" applyFill="1" applyBorder="1"/>
    <xf numFmtId="0" fontId="19" fillId="0" borderId="0" xfId="0" applyFont="1" applyFill="1" applyBorder="1" applyAlignment="1">
      <alignment horizontal="center" vertical="center" textRotation="90"/>
    </xf>
    <xf numFmtId="49" fontId="23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49" fontId="33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vertical="center"/>
    </xf>
    <xf numFmtId="0" fontId="0" fillId="0" borderId="0" xfId="0" applyFill="1" applyAlignment="1"/>
    <xf numFmtId="0" fontId="6" fillId="0" borderId="0" xfId="0" applyNumberFormat="1" applyFont="1" applyFill="1" applyBorder="1" applyAlignment="1" applyProtection="1">
      <alignment horizontal="left"/>
    </xf>
    <xf numFmtId="0" fontId="40" fillId="0" borderId="0" xfId="0" applyFont="1" applyFill="1" applyAlignment="1"/>
    <xf numFmtId="0" fontId="49" fillId="0" borderId="0" xfId="0" applyFont="1" applyFill="1" applyBorder="1" applyAlignment="1" applyProtection="1"/>
    <xf numFmtId="0" fontId="44" fillId="0" borderId="0" xfId="0" applyFont="1" applyFill="1" applyAlignment="1"/>
    <xf numFmtId="0" fontId="48" fillId="0" borderId="0" xfId="0" applyFont="1" applyFill="1" applyBorder="1" applyAlignment="1" applyProtection="1"/>
    <xf numFmtId="0" fontId="0" fillId="0" borderId="0" xfId="0" applyFill="1" applyAlignment="1"/>
    <xf numFmtId="0" fontId="49" fillId="0" borderId="86" xfId="0" applyFont="1" applyFill="1" applyBorder="1" applyAlignment="1">
      <alignment vertical="center" wrapText="1"/>
    </xf>
    <xf numFmtId="0" fontId="49" fillId="0" borderId="58" xfId="0" applyFont="1" applyFill="1" applyBorder="1" applyAlignment="1">
      <alignment vertical="center" wrapText="1"/>
    </xf>
    <xf numFmtId="0" fontId="49" fillId="0" borderId="22" xfId="0" applyNumberFormat="1" applyFont="1" applyFill="1" applyBorder="1" applyAlignment="1">
      <alignment horizontal="left" vertical="center" wrapText="1" shrinkToFit="1"/>
    </xf>
    <xf numFmtId="0" fontId="49" fillId="0" borderId="20" xfId="0" applyNumberFormat="1" applyFont="1" applyFill="1" applyBorder="1" applyAlignment="1">
      <alignment horizontal="left" vertical="center" wrapText="1" shrinkToFit="1"/>
    </xf>
    <xf numFmtId="0" fontId="49" fillId="0" borderId="67" xfId="0" applyNumberFormat="1" applyFont="1" applyFill="1" applyBorder="1" applyAlignment="1">
      <alignment horizontal="left" vertical="center" wrapText="1" shrinkToFit="1"/>
    </xf>
    <xf numFmtId="0" fontId="49" fillId="0" borderId="2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0" fontId="49" fillId="0" borderId="84" xfId="0" applyNumberFormat="1" applyFont="1" applyFill="1" applyBorder="1" applyAlignment="1">
      <alignment horizontal="left" vertical="center" wrapText="1" shrinkToFit="1"/>
    </xf>
    <xf numFmtId="0" fontId="49" fillId="0" borderId="2" xfId="0" applyNumberFormat="1" applyFont="1" applyFill="1" applyBorder="1" applyAlignment="1">
      <alignment horizontal="left" vertical="center" wrapText="1" shrinkToFit="1"/>
    </xf>
    <xf numFmtId="0" fontId="49" fillId="0" borderId="66" xfId="0" applyNumberFormat="1" applyFont="1" applyFill="1" applyBorder="1" applyAlignment="1">
      <alignment horizontal="left" vertical="center" wrapText="1" shrinkToFit="1"/>
    </xf>
    <xf numFmtId="0" fontId="34" fillId="0" borderId="85" xfId="0" applyFont="1" applyFill="1" applyBorder="1" applyAlignment="1">
      <alignment vertical="center" wrapText="1"/>
    </xf>
    <xf numFmtId="0" fontId="34" fillId="0" borderId="2" xfId="0" applyFont="1" applyFill="1" applyBorder="1" applyAlignment="1">
      <alignment horizontal="left" vertical="center" shrinkToFit="1"/>
    </xf>
    <xf numFmtId="0" fontId="34" fillId="0" borderId="66" xfId="0" applyFont="1" applyFill="1" applyBorder="1" applyAlignment="1">
      <alignment horizontal="left" vertical="center" shrinkToFit="1"/>
    </xf>
    <xf numFmtId="0" fontId="34" fillId="0" borderId="2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vertical="center" wrapText="1"/>
    </xf>
    <xf numFmtId="0" fontId="49" fillId="0" borderId="2" xfId="0" applyFont="1" applyFill="1" applyBorder="1" applyAlignment="1">
      <alignment vertical="center"/>
    </xf>
    <xf numFmtId="0" fontId="34" fillId="0" borderId="2" xfId="0" applyFont="1" applyFill="1" applyBorder="1" applyAlignment="1">
      <alignment vertical="center"/>
    </xf>
    <xf numFmtId="0" fontId="34" fillId="0" borderId="11" xfId="0" applyFont="1" applyFill="1" applyBorder="1" applyAlignment="1">
      <alignment vertical="center"/>
    </xf>
    <xf numFmtId="0" fontId="49" fillId="0" borderId="20" xfId="0" applyFont="1" applyFill="1" applyBorder="1" applyAlignment="1">
      <alignment horizontal="left" vertical="center" wrapText="1"/>
    </xf>
    <xf numFmtId="0" fontId="34" fillId="0" borderId="81" xfId="0" applyFont="1" applyFill="1" applyBorder="1" applyAlignment="1">
      <alignment horizontal="left" vertical="center" wrapText="1"/>
    </xf>
    <xf numFmtId="0" fontId="34" fillId="0" borderId="20" xfId="0" applyFont="1" applyFill="1" applyBorder="1" applyAlignment="1">
      <alignment horizontal="left" vertical="center" shrinkToFit="1"/>
    </xf>
    <xf numFmtId="0" fontId="34" fillId="0" borderId="67" xfId="0" applyFont="1" applyFill="1" applyBorder="1" applyAlignment="1">
      <alignment horizontal="left" vertical="center" shrinkToFit="1"/>
    </xf>
    <xf numFmtId="0" fontId="49" fillId="0" borderId="50" xfId="0" applyFont="1" applyFill="1" applyBorder="1" applyAlignment="1">
      <alignment horizontal="left" vertical="center" wrapText="1"/>
    </xf>
    <xf numFmtId="0" fontId="34" fillId="0" borderId="89" xfId="0" applyFont="1" applyFill="1" applyBorder="1" applyAlignment="1">
      <alignment horizontal="left" vertical="center" wrapText="1"/>
    </xf>
    <xf numFmtId="0" fontId="49" fillId="0" borderId="21" xfId="0" applyNumberFormat="1" applyFont="1" applyFill="1" applyBorder="1" applyAlignment="1">
      <alignment horizontal="left" vertical="center" wrapText="1" shrinkToFit="1"/>
    </xf>
    <xf numFmtId="0" fontId="34" fillId="0" borderId="50" xfId="0" applyFont="1" applyFill="1" applyBorder="1" applyAlignment="1">
      <alignment horizontal="left" vertical="center" shrinkToFit="1"/>
    </xf>
    <xf numFmtId="0" fontId="34" fillId="0" borderId="65" xfId="0" applyFont="1" applyFill="1" applyBorder="1" applyAlignment="1">
      <alignment horizontal="left" vertical="center" shrinkToFit="1"/>
    </xf>
    <xf numFmtId="0" fontId="49" fillId="0" borderId="42" xfId="0" applyFont="1" applyFill="1" applyBorder="1" applyAlignment="1">
      <alignment horizontal="left" vertical="center" wrapText="1"/>
    </xf>
    <xf numFmtId="0" fontId="34" fillId="0" borderId="94" xfId="0" applyFont="1" applyFill="1" applyBorder="1" applyAlignment="1">
      <alignment horizontal="left" vertical="center" wrapText="1"/>
    </xf>
    <xf numFmtId="0" fontId="49" fillId="0" borderId="93" xfId="0" applyNumberFormat="1" applyFont="1" applyFill="1" applyBorder="1" applyAlignment="1">
      <alignment horizontal="left" vertical="center" wrapText="1" shrinkToFit="1"/>
    </xf>
    <xf numFmtId="0" fontId="34" fillId="0" borderId="42" xfId="0" applyFont="1" applyFill="1" applyBorder="1" applyAlignment="1">
      <alignment horizontal="left" vertical="center" shrinkToFit="1"/>
    </xf>
    <xf numFmtId="0" fontId="34" fillId="0" borderId="79" xfId="0" applyFont="1" applyFill="1" applyBorder="1" applyAlignment="1">
      <alignment horizontal="left" vertical="center" shrinkToFit="1"/>
    </xf>
    <xf numFmtId="0" fontId="49" fillId="0" borderId="2" xfId="0" applyFont="1" applyFill="1" applyBorder="1" applyAlignment="1">
      <alignment horizontal="left" vertical="center" wrapText="1"/>
    </xf>
    <xf numFmtId="0" fontId="34" fillId="0" borderId="85" xfId="0" applyFont="1" applyFill="1" applyBorder="1" applyAlignment="1">
      <alignment horizontal="left" vertical="center" wrapText="1"/>
    </xf>
    <xf numFmtId="0" fontId="49" fillId="0" borderId="88" xfId="0" applyFont="1" applyFill="1" applyBorder="1" applyAlignment="1" applyProtection="1">
      <alignment horizontal="center" vertical="center" wrapText="1"/>
    </xf>
    <xf numFmtId="0" fontId="0" fillId="0" borderId="42" xfId="0" applyFill="1" applyBorder="1" applyAlignment="1"/>
    <xf numFmtId="0" fontId="0" fillId="0" borderId="79" xfId="0" applyFill="1" applyBorder="1" applyAlignment="1"/>
    <xf numFmtId="0" fontId="49" fillId="0" borderId="0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40" fillId="0" borderId="2" xfId="0" applyFont="1" applyFill="1" applyBorder="1" applyAlignment="1"/>
    <xf numFmtId="0" fontId="49" fillId="0" borderId="72" xfId="0" applyFont="1" applyFill="1" applyBorder="1" applyAlignment="1" applyProtection="1">
      <alignment horizontal="right"/>
    </xf>
    <xf numFmtId="0" fontId="49" fillId="0" borderId="78" xfId="0" applyFont="1" applyFill="1" applyBorder="1" applyAlignment="1" applyProtection="1">
      <alignment horizontal="right"/>
    </xf>
    <xf numFmtId="0" fontId="34" fillId="0" borderId="78" xfId="0" applyFont="1" applyFill="1" applyBorder="1" applyAlignment="1"/>
    <xf numFmtId="0" fontId="34" fillId="0" borderId="68" xfId="0" applyFont="1" applyFill="1" applyBorder="1" applyAlignment="1"/>
    <xf numFmtId="0" fontId="49" fillId="0" borderId="68" xfId="0" applyFont="1" applyFill="1" applyBorder="1" applyAlignment="1" applyProtection="1">
      <alignment horizontal="right"/>
    </xf>
    <xf numFmtId="0" fontId="49" fillId="0" borderId="72" xfId="0" applyFont="1" applyFill="1" applyBorder="1" applyAlignment="1" applyProtection="1">
      <alignment horizontal="right" wrapText="1"/>
    </xf>
    <xf numFmtId="0" fontId="49" fillId="0" borderId="78" xfId="0" applyFont="1" applyFill="1" applyBorder="1" applyAlignment="1" applyProtection="1">
      <alignment horizontal="right" wrapText="1"/>
    </xf>
    <xf numFmtId="0" fontId="49" fillId="0" borderId="68" xfId="0" applyFont="1" applyFill="1" applyBorder="1" applyAlignment="1" applyProtection="1">
      <alignment horizontal="right" wrapText="1"/>
    </xf>
    <xf numFmtId="49" fontId="51" fillId="0" borderId="0" xfId="0" applyNumberFormat="1" applyFont="1" applyFill="1" applyBorder="1" applyAlignment="1">
      <alignment horizontal="left" vertical="justify"/>
    </xf>
    <xf numFmtId="0" fontId="40" fillId="0" borderId="0" xfId="0" applyFont="1" applyFill="1" applyAlignment="1"/>
    <xf numFmtId="0" fontId="49" fillId="0" borderId="72" xfId="0" applyFont="1" applyFill="1" applyBorder="1" applyAlignment="1" applyProtection="1">
      <alignment horizontal="center" vertical="center" wrapText="1"/>
    </xf>
    <xf numFmtId="0" fontId="49" fillId="0" borderId="78" xfId="0" applyFont="1" applyFill="1" applyBorder="1" applyAlignment="1" applyProtection="1">
      <alignment horizontal="center" vertical="center" wrapText="1"/>
    </xf>
    <xf numFmtId="0" fontId="49" fillId="0" borderId="68" xfId="0" applyFont="1" applyFill="1" applyBorder="1" applyAlignment="1" applyProtection="1">
      <alignment horizontal="center" vertical="center" wrapText="1"/>
    </xf>
    <xf numFmtId="0" fontId="48" fillId="0" borderId="72" xfId="0" applyFont="1" applyFill="1" applyBorder="1" applyAlignment="1">
      <alignment horizontal="right" vertical="center" shrinkToFit="1"/>
    </xf>
    <xf numFmtId="0" fontId="40" fillId="0" borderId="78" xfId="0" applyFont="1" applyFill="1" applyBorder="1" applyAlignment="1">
      <alignment vertical="center"/>
    </xf>
    <xf numFmtId="0" fontId="40" fillId="0" borderId="68" xfId="0" applyFont="1" applyFill="1" applyBorder="1" applyAlignment="1">
      <alignment vertical="center"/>
    </xf>
    <xf numFmtId="0" fontId="48" fillId="0" borderId="87" xfId="0" applyFont="1" applyFill="1" applyBorder="1" applyAlignment="1">
      <alignment horizontal="right" vertical="center" wrapText="1" shrinkToFit="1"/>
    </xf>
    <xf numFmtId="0" fontId="34" fillId="0" borderId="86" xfId="0" applyFont="1" applyFill="1" applyBorder="1" applyAlignment="1">
      <alignment vertical="center"/>
    </xf>
    <xf numFmtId="0" fontId="49" fillId="0" borderId="72" xfId="0" applyFont="1" applyFill="1" applyBorder="1" applyAlignment="1">
      <alignment horizontal="right" vertical="center"/>
    </xf>
    <xf numFmtId="0" fontId="49" fillId="0" borderId="78" xfId="0" applyFont="1" applyFill="1" applyBorder="1" applyAlignment="1">
      <alignment horizontal="right" vertical="center"/>
    </xf>
    <xf numFmtId="0" fontId="49" fillId="0" borderId="72" xfId="0" applyFont="1" applyFill="1" applyBorder="1" applyAlignment="1">
      <alignment horizontal="center" vertical="center"/>
    </xf>
    <xf numFmtId="0" fontId="49" fillId="0" borderId="78" xfId="0" applyFont="1" applyFill="1" applyBorder="1" applyAlignment="1">
      <alignment horizontal="center" vertical="center"/>
    </xf>
    <xf numFmtId="0" fontId="49" fillId="0" borderId="68" xfId="0" applyFont="1" applyFill="1" applyBorder="1" applyAlignment="1">
      <alignment horizontal="center" vertical="center"/>
    </xf>
    <xf numFmtId="0" fontId="49" fillId="0" borderId="50" xfId="0" applyFont="1" applyFill="1" applyBorder="1" applyAlignment="1">
      <alignment vertical="center" wrapText="1"/>
    </xf>
    <xf numFmtId="0" fontId="34" fillId="0" borderId="89" xfId="0" applyFont="1" applyFill="1" applyBorder="1" applyAlignment="1">
      <alignment vertical="center" wrapText="1"/>
    </xf>
    <xf numFmtId="0" fontId="49" fillId="0" borderId="72" xfId="0" applyFont="1" applyFill="1" applyBorder="1" applyAlignment="1" applyProtection="1">
      <alignment horizontal="center" vertical="center"/>
    </xf>
    <xf numFmtId="0" fontId="49" fillId="0" borderId="78" xfId="0" applyFont="1" applyFill="1" applyBorder="1" applyAlignment="1" applyProtection="1">
      <alignment horizontal="center" vertical="center"/>
    </xf>
    <xf numFmtId="0" fontId="49" fillId="0" borderId="68" xfId="0" applyFont="1" applyFill="1" applyBorder="1" applyAlignment="1" applyProtection="1">
      <alignment horizontal="center" vertical="center"/>
    </xf>
    <xf numFmtId="0" fontId="49" fillId="0" borderId="1" xfId="0" applyFont="1" applyFill="1" applyBorder="1" applyAlignment="1">
      <alignment horizontal="left" vertical="center" wrapText="1"/>
    </xf>
    <xf numFmtId="0" fontId="34" fillId="0" borderId="41" xfId="0" applyFont="1" applyFill="1" applyBorder="1" applyAlignment="1">
      <alignment horizontal="left" vertical="center" wrapText="1"/>
    </xf>
    <xf numFmtId="0" fontId="49" fillId="0" borderId="39" xfId="0" applyNumberFormat="1" applyFont="1" applyFill="1" applyBorder="1" applyAlignment="1">
      <alignment horizontal="left" vertical="center" wrapText="1" shrinkToFit="1"/>
    </xf>
    <xf numFmtId="0" fontId="34" fillId="0" borderId="1" xfId="0" applyFont="1" applyFill="1" applyBorder="1" applyAlignment="1">
      <alignment horizontal="left" vertical="center" shrinkToFit="1"/>
    </xf>
    <xf numFmtId="0" fontId="34" fillId="0" borderId="40" xfId="0" applyFont="1" applyFill="1" applyBorder="1" applyAlignment="1">
      <alignment horizontal="left" vertical="center" shrinkToFit="1"/>
    </xf>
    <xf numFmtId="0" fontId="6" fillId="0" borderId="35" xfId="0" applyNumberFormat="1" applyFont="1" applyFill="1" applyBorder="1" applyAlignment="1" applyProtection="1">
      <alignment horizontal="left" vertical="top"/>
    </xf>
    <xf numFmtId="0" fontId="28" fillId="0" borderId="0" xfId="0" applyFont="1" applyFill="1" applyBorder="1" applyAlignment="1">
      <alignment horizontal="left"/>
    </xf>
    <xf numFmtId="0" fontId="6" fillId="0" borderId="46" xfId="0" applyNumberFormat="1" applyFont="1" applyFill="1" applyBorder="1" applyAlignment="1">
      <alignment horizontal="center" vertical="center" textRotation="90"/>
    </xf>
    <xf numFmtId="0" fontId="6" fillId="0" borderId="52" xfId="0" applyNumberFormat="1" applyFont="1" applyFill="1" applyBorder="1" applyAlignment="1">
      <alignment horizontal="center" vertical="center" textRotation="90"/>
    </xf>
    <xf numFmtId="0" fontId="6" fillId="0" borderId="54" xfId="0" applyNumberFormat="1" applyFont="1" applyFill="1" applyBorder="1" applyAlignment="1">
      <alignment horizontal="center" vertical="center" textRotation="90"/>
    </xf>
    <xf numFmtId="0" fontId="2" fillId="0" borderId="71" xfId="0" applyNumberFormat="1" applyFont="1" applyFill="1" applyBorder="1" applyAlignment="1">
      <alignment horizontal="center" vertical="center" textRotation="90" wrapText="1"/>
    </xf>
    <xf numFmtId="0" fontId="2" fillId="0" borderId="76" xfId="0" applyNumberFormat="1" applyFont="1" applyFill="1" applyBorder="1" applyAlignment="1">
      <alignment horizontal="center" vertical="center" textRotation="90" wrapText="1"/>
    </xf>
    <xf numFmtId="0" fontId="2" fillId="0" borderId="69" xfId="0" applyNumberFormat="1" applyFont="1" applyFill="1" applyBorder="1" applyAlignment="1">
      <alignment horizontal="center" vertical="center" textRotation="90" wrapText="1"/>
    </xf>
    <xf numFmtId="0" fontId="6" fillId="0" borderId="88" xfId="0" applyNumberFormat="1" applyFont="1" applyFill="1" applyBorder="1" applyAlignment="1">
      <alignment horizontal="center" vertical="center" wrapText="1"/>
    </xf>
    <xf numFmtId="0" fontId="6" fillId="0" borderId="79" xfId="0" applyNumberFormat="1" applyFont="1" applyFill="1" applyBorder="1" applyAlignment="1">
      <alignment horizontal="center" vertical="center"/>
    </xf>
    <xf numFmtId="0" fontId="6" fillId="0" borderId="77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/>
    </xf>
    <xf numFmtId="0" fontId="43" fillId="0" borderId="1" xfId="0" applyNumberFormat="1" applyFont="1" applyFill="1" applyBorder="1" applyAlignment="1">
      <alignment vertical="top" wrapText="1"/>
    </xf>
    <xf numFmtId="0" fontId="23" fillId="0" borderId="17" xfId="0" applyFont="1" applyFill="1" applyBorder="1" applyAlignment="1">
      <alignment horizontal="center" vertical="center" textRotation="90"/>
    </xf>
    <xf numFmtId="0" fontId="23" fillId="0" borderId="52" xfId="0" applyFont="1" applyFill="1" applyBorder="1" applyAlignment="1">
      <alignment horizontal="center" vertical="center" textRotation="90"/>
    </xf>
    <xf numFmtId="0" fontId="23" fillId="0" borderId="90" xfId="0" applyFont="1" applyFill="1" applyBorder="1" applyAlignment="1">
      <alignment horizontal="center" vertical="center" textRotation="90"/>
    </xf>
    <xf numFmtId="0" fontId="31" fillId="0" borderId="93" xfId="0" applyNumberFormat="1" applyFont="1" applyFill="1" applyBorder="1" applyAlignment="1">
      <alignment horizontal="center" vertical="center" wrapText="1"/>
    </xf>
    <xf numFmtId="0" fontId="32" fillId="0" borderId="42" xfId="0" applyFont="1" applyFill="1" applyBorder="1" applyAlignment="1">
      <alignment horizontal="center" vertical="center"/>
    </xf>
    <xf numFmtId="0" fontId="32" fillId="0" borderId="8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82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49" fillId="0" borderId="72" xfId="0" applyFont="1" applyFill="1" applyBorder="1" applyAlignment="1" applyProtection="1">
      <alignment horizontal="center"/>
    </xf>
    <xf numFmtId="0" fontId="49" fillId="0" borderId="78" xfId="0" applyFont="1" applyFill="1" applyBorder="1" applyAlignment="1" applyProtection="1">
      <alignment horizontal="center"/>
    </xf>
    <xf numFmtId="0" fontId="49" fillId="0" borderId="68" xfId="0" applyFont="1" applyFill="1" applyBorder="1" applyAlignment="1" applyProtection="1">
      <alignment horizontal="center"/>
    </xf>
    <xf numFmtId="0" fontId="18" fillId="0" borderId="0" xfId="0" applyFont="1" applyFill="1" applyBorder="1"/>
    <xf numFmtId="0" fontId="48" fillId="0" borderId="73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0" fontId="40" fillId="0" borderId="6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/>
    </xf>
    <xf numFmtId="0" fontId="48" fillId="0" borderId="75" xfId="0" applyFont="1" applyFill="1" applyBorder="1" applyAlignment="1">
      <alignment horizontal="center" vertical="center"/>
    </xf>
    <xf numFmtId="0" fontId="48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6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left" vertical="top"/>
    </xf>
    <xf numFmtId="0" fontId="48" fillId="0" borderId="88" xfId="0" applyNumberFormat="1" applyFont="1" applyFill="1" applyBorder="1" applyAlignment="1">
      <alignment horizontal="center" vertical="center"/>
    </xf>
    <xf numFmtId="0" fontId="48" fillId="0" borderId="42" xfId="0" applyNumberFormat="1" applyFont="1" applyFill="1" applyBorder="1" applyAlignment="1">
      <alignment horizontal="center" vertical="center"/>
    </xf>
    <xf numFmtId="0" fontId="40" fillId="0" borderId="42" xfId="0" applyFont="1" applyFill="1" applyBorder="1" applyAlignment="1">
      <alignment horizontal="center" vertical="center"/>
    </xf>
    <xf numFmtId="0" fontId="48" fillId="0" borderId="77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8" fillId="0" borderId="87" xfId="0" applyNumberFormat="1" applyFont="1" applyFill="1" applyBorder="1" applyAlignment="1">
      <alignment horizontal="center" vertical="center"/>
    </xf>
    <xf numFmtId="0" fontId="48" fillId="0" borderId="86" xfId="0" applyNumberFormat="1" applyFont="1" applyFill="1" applyBorder="1" applyAlignment="1">
      <alignment horizontal="center" vertical="center"/>
    </xf>
    <xf numFmtId="0" fontId="40" fillId="0" borderId="86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49" fontId="23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49" fontId="33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7" fillId="0" borderId="42" xfId="0" applyNumberFormat="1" applyFont="1" applyFill="1" applyBorder="1" applyAlignment="1">
      <alignment horizontal="center" vertical="center" wrapText="1"/>
    </xf>
    <xf numFmtId="0" fontId="48" fillId="0" borderId="74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67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 applyProtection="1">
      <alignment horizontal="center" vertical="center" wrapText="1"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 textRotation="90" wrapText="1"/>
    </xf>
    <xf numFmtId="0" fontId="6" fillId="0" borderId="38" xfId="0" applyNumberFormat="1" applyFont="1" applyFill="1" applyBorder="1" applyAlignment="1">
      <alignment horizontal="center" vertical="center" textRotation="90" wrapText="1"/>
    </xf>
    <xf numFmtId="0" fontId="6" fillId="0" borderId="55" xfId="0" applyNumberFormat="1" applyFont="1" applyFill="1" applyBorder="1" applyAlignment="1">
      <alignment horizontal="center" vertical="center" textRotation="90" wrapText="1"/>
    </xf>
    <xf numFmtId="0" fontId="48" fillId="0" borderId="35" xfId="0" applyFont="1" applyFill="1" applyBorder="1" applyAlignment="1">
      <alignment horizontal="center" vertical="top" wrapText="1"/>
    </xf>
    <xf numFmtId="0" fontId="48" fillId="0" borderId="36" xfId="0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center" textRotation="90" wrapText="1"/>
    </xf>
    <xf numFmtId="49" fontId="2" fillId="0" borderId="13" xfId="0" applyNumberFormat="1" applyFont="1" applyFill="1" applyBorder="1" applyAlignment="1">
      <alignment horizontal="center" vertical="center" textRotation="90" wrapText="1"/>
    </xf>
    <xf numFmtId="49" fontId="2" fillId="0" borderId="92" xfId="0" applyNumberFormat="1" applyFont="1" applyFill="1" applyBorder="1" applyAlignment="1">
      <alignment horizontal="center" vertical="center" textRotation="90" wrapText="1"/>
    </xf>
    <xf numFmtId="0" fontId="48" fillId="0" borderId="1" xfId="0" applyFont="1" applyFill="1" applyBorder="1" applyAlignment="1">
      <alignment horizontal="center" vertical="top" wrapText="1"/>
    </xf>
    <xf numFmtId="0" fontId="40" fillId="0" borderId="1" xfId="0" applyFont="1" applyFill="1" applyBorder="1" applyAlignment="1"/>
    <xf numFmtId="0" fontId="40" fillId="0" borderId="40" xfId="0" applyFont="1" applyFill="1" applyBorder="1" applyAlignment="1"/>
    <xf numFmtId="0" fontId="2" fillId="0" borderId="5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47" fillId="0" borderId="72" xfId="0" applyFont="1" applyFill="1" applyBorder="1" applyAlignment="1">
      <alignment horizontal="center" vertical="center"/>
    </xf>
    <xf numFmtId="0" fontId="47" fillId="0" borderId="78" xfId="0" applyFont="1" applyFill="1" applyBorder="1" applyAlignment="1">
      <alignment horizontal="center" vertical="center"/>
    </xf>
    <xf numFmtId="0" fontId="47" fillId="0" borderId="68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textRotation="90"/>
    </xf>
    <xf numFmtId="49" fontId="2" fillId="0" borderId="13" xfId="0" applyNumberFormat="1" applyFont="1" applyFill="1" applyBorder="1" applyAlignment="1">
      <alignment horizontal="center" vertical="center" textRotation="90"/>
    </xf>
    <xf numFmtId="49" fontId="2" fillId="0" borderId="92" xfId="0" applyNumberFormat="1" applyFont="1" applyFill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22" fillId="0" borderId="72" xfId="0" applyFont="1" applyFill="1" applyBorder="1" applyAlignment="1">
      <alignment horizontal="center" vertical="center" wrapText="1"/>
    </xf>
    <xf numFmtId="0" fontId="22" fillId="0" borderId="78" xfId="0" applyFont="1" applyFill="1" applyBorder="1" applyAlignment="1">
      <alignment horizontal="center" vertical="center" wrapText="1"/>
    </xf>
    <xf numFmtId="0" fontId="22" fillId="0" borderId="68" xfId="0" applyFont="1" applyFill="1" applyBorder="1" applyAlignment="1">
      <alignment horizontal="center" vertical="center" wrapText="1"/>
    </xf>
    <xf numFmtId="0" fontId="48" fillId="0" borderId="74" xfId="0" applyFont="1" applyFill="1" applyBorder="1" applyAlignment="1">
      <alignment horizontal="center" vertical="top" wrapText="1"/>
    </xf>
    <xf numFmtId="0" fontId="48" fillId="0" borderId="20" xfId="0" applyFont="1" applyFill="1" applyBorder="1" applyAlignment="1">
      <alignment horizontal="center" vertical="top" wrapText="1"/>
    </xf>
    <xf numFmtId="0" fontId="48" fillId="0" borderId="67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 textRotation="90" wrapText="1"/>
    </xf>
    <xf numFmtId="49" fontId="2" fillId="0" borderId="4" xfId="0" applyNumberFormat="1" applyFont="1" applyFill="1" applyBorder="1" applyAlignment="1">
      <alignment horizontal="center" vertical="center" textRotation="90" wrapText="1"/>
    </xf>
    <xf numFmtId="49" fontId="2" fillId="0" borderId="91" xfId="0" applyNumberFormat="1" applyFont="1" applyFill="1" applyBorder="1" applyAlignment="1">
      <alignment horizontal="center" vertical="center" textRotation="90" wrapText="1"/>
    </xf>
    <xf numFmtId="0" fontId="2" fillId="0" borderId="12" xfId="0" applyNumberFormat="1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center" vertical="top"/>
    </xf>
    <xf numFmtId="0" fontId="8" fillId="0" borderId="27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/>
    <xf numFmtId="49" fontId="6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1" fillId="0" borderId="0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 textRotation="90"/>
    </xf>
    <xf numFmtId="0" fontId="2" fillId="0" borderId="4" xfId="0" applyNumberFormat="1" applyFont="1" applyFill="1" applyBorder="1" applyAlignment="1">
      <alignment horizontal="center" vertical="center" textRotation="90"/>
    </xf>
    <xf numFmtId="0" fontId="2" fillId="0" borderId="91" xfId="0" applyNumberFormat="1" applyFont="1" applyFill="1" applyBorder="1" applyAlignment="1">
      <alignment horizontal="center" vertical="center" textRotation="90"/>
    </xf>
    <xf numFmtId="0" fontId="8" fillId="0" borderId="35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8" fillId="0" borderId="73" xfId="0" applyFont="1" applyFill="1" applyBorder="1" applyAlignment="1">
      <alignment horizontal="center" vertical="center" wrapText="1"/>
    </xf>
    <xf numFmtId="0" fontId="40" fillId="0" borderId="50" xfId="0" applyFont="1" applyFill="1" applyBorder="1" applyAlignment="1">
      <alignment horizontal="center" vertical="center" wrapText="1"/>
    </xf>
    <xf numFmtId="0" fontId="40" fillId="0" borderId="65" xfId="0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 wrapText="1"/>
    </xf>
    <xf numFmtId="0" fontId="39" fillId="0" borderId="27" xfId="0" applyFont="1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 textRotation="90" wrapText="1"/>
    </xf>
    <xf numFmtId="49" fontId="2" fillId="0" borderId="14" xfId="0" applyNumberFormat="1" applyFont="1" applyFill="1" applyBorder="1" applyAlignment="1">
      <alignment horizontal="center" vertical="center" textRotation="90" wrapText="1"/>
    </xf>
    <xf numFmtId="49" fontId="2" fillId="0" borderId="95" xfId="0" applyNumberFormat="1" applyFont="1" applyFill="1" applyBorder="1" applyAlignment="1">
      <alignment horizontal="center" vertical="center" textRotation="90" wrapText="1"/>
    </xf>
    <xf numFmtId="0" fontId="48" fillId="0" borderId="72" xfId="0" applyFont="1" applyFill="1" applyBorder="1" applyAlignment="1">
      <alignment horizontal="center" vertical="center"/>
    </xf>
    <xf numFmtId="0" fontId="40" fillId="0" borderId="78" xfId="0" applyFont="1" applyFill="1" applyBorder="1" applyAlignment="1"/>
    <xf numFmtId="0" fontId="40" fillId="0" borderId="68" xfId="0" applyFont="1" applyFill="1" applyBorder="1" applyAlignment="1"/>
    <xf numFmtId="0" fontId="6" fillId="0" borderId="0" xfId="0" applyNumberFormat="1" applyFont="1" applyFill="1" applyBorder="1" applyAlignment="1">
      <alignment horizontal="left" vertical="center"/>
    </xf>
    <xf numFmtId="0" fontId="31" fillId="0" borderId="42" xfId="0" applyFont="1" applyFill="1" applyBorder="1" applyAlignment="1">
      <alignment horizontal="center" vertical="center" wrapText="1"/>
    </xf>
    <xf numFmtId="0" fontId="32" fillId="0" borderId="94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2" fillId="0" borderId="83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37" fillId="0" borderId="0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1760220</xdr:colOff>
      <xdr:row>2</xdr:row>
      <xdr:rowOff>99060</xdr:rowOff>
    </xdr:from>
    <xdr:to>
      <xdr:col>20</xdr:col>
      <xdr:colOff>68580</xdr:colOff>
      <xdr:row>4</xdr:row>
      <xdr:rowOff>251460</xdr:rowOff>
    </xdr:to>
    <xdr:pic>
      <xdr:nvPicPr>
        <xdr:cNvPr id="8195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26380" y="762000"/>
          <a:ext cx="11963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J97"/>
  <sheetViews>
    <sheetView tabSelected="1" view="pageBreakPreview" zoomScale="25" zoomScaleNormal="25" zoomScaleSheetLayoutView="25" workbookViewId="0">
      <selection activeCell="T10" sqref="T10:V10"/>
    </sheetView>
  </sheetViews>
  <sheetFormatPr defaultColWidth="10.109375" defaultRowHeight="13.2"/>
  <cols>
    <col min="1" max="1" width="17.21875" style="6" customWidth="1"/>
    <col min="2" max="2" width="11.21875" style="6" customWidth="1"/>
    <col min="3" max="17" width="6.33203125" style="6" hidden="1" customWidth="1"/>
    <col min="18" max="18" width="3.5546875" style="6" hidden="1" customWidth="1"/>
    <col min="19" max="19" width="2.6640625" style="6" customWidth="1"/>
    <col min="20" max="20" width="42.109375" style="6" customWidth="1"/>
    <col min="21" max="21" width="66.5546875" style="24" customWidth="1"/>
    <col min="22" max="22" width="32" style="25" customWidth="1"/>
    <col min="23" max="23" width="12.6640625" style="26" customWidth="1"/>
    <col min="24" max="24" width="25.6640625" style="27" customWidth="1"/>
    <col min="25" max="26" width="12.6640625" style="27" customWidth="1"/>
    <col min="27" max="27" width="14.6640625" style="27" customWidth="1"/>
    <col min="28" max="28" width="14.44140625" style="27" customWidth="1"/>
    <col min="29" max="29" width="12.6640625" style="27" customWidth="1"/>
    <col min="30" max="30" width="12.6640625" style="3" customWidth="1"/>
    <col min="31" max="31" width="18.44140625" style="3" customWidth="1"/>
    <col min="32" max="32" width="19.33203125" style="3" customWidth="1"/>
    <col min="33" max="33" width="15.33203125" style="3" customWidth="1"/>
    <col min="34" max="34" width="13.77734375" style="3" customWidth="1"/>
    <col min="35" max="35" width="12.44140625" style="3" customWidth="1"/>
    <col min="36" max="36" width="16.44140625" style="3" customWidth="1"/>
    <col min="37" max="37" width="18.88671875" style="3" customWidth="1"/>
    <col min="38" max="38" width="15.33203125" style="3" customWidth="1"/>
    <col min="39" max="39" width="13.5546875" style="3" customWidth="1"/>
    <col min="40" max="40" width="14.33203125" style="3" customWidth="1"/>
    <col min="41" max="41" width="14.44140625" style="3" customWidth="1"/>
    <col min="42" max="49" width="10.6640625" style="6" customWidth="1"/>
    <col min="50" max="50" width="13.33203125" style="6" customWidth="1"/>
    <col min="51" max="51" width="12.44140625" style="6" customWidth="1"/>
    <col min="52" max="52" width="13.33203125" style="6" customWidth="1"/>
    <col min="53" max="53" width="12.88671875" style="6" customWidth="1"/>
    <col min="54" max="54" width="14.109375" style="6" customWidth="1"/>
    <col min="55" max="55" width="10.6640625" style="6" customWidth="1"/>
    <col min="56" max="57" width="11.5546875" style="6" customWidth="1"/>
    <col min="58" max="16384" width="10.109375" style="6"/>
  </cols>
  <sheetData>
    <row r="2" spans="1:88" s="23" customFormat="1" ht="39" customHeight="1">
      <c r="B2" s="435" t="s">
        <v>50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  <c r="AR2" s="435"/>
      <c r="AS2" s="435"/>
      <c r="AT2" s="435"/>
      <c r="AU2" s="435"/>
      <c r="AV2" s="435"/>
      <c r="AW2" s="435"/>
      <c r="AX2" s="435"/>
      <c r="AY2" s="435"/>
      <c r="AZ2" s="435"/>
      <c r="BA2" s="435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</row>
    <row r="3" spans="1:88" ht="15.75" customHeight="1"/>
    <row r="4" spans="1:88" ht="56.25" customHeight="1">
      <c r="B4" s="436" t="s">
        <v>0</v>
      </c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7"/>
      <c r="AG4" s="437"/>
      <c r="AH4" s="437"/>
      <c r="AI4" s="437"/>
      <c r="AJ4" s="437"/>
      <c r="AK4" s="437"/>
      <c r="AL4" s="437"/>
      <c r="AM4" s="437"/>
      <c r="AN4" s="437"/>
      <c r="AO4" s="437"/>
      <c r="AP4" s="437"/>
      <c r="AQ4" s="437"/>
      <c r="AR4" s="437"/>
      <c r="AS4" s="437"/>
      <c r="AT4" s="437"/>
      <c r="AU4" s="437"/>
      <c r="AV4" s="437"/>
      <c r="AW4" s="437"/>
      <c r="AX4" s="437"/>
      <c r="AY4" s="437"/>
      <c r="AZ4" s="437"/>
      <c r="BA4" s="437"/>
    </row>
    <row r="5" spans="1:88" ht="42.75" customHeight="1"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9"/>
      <c r="V5" s="239"/>
      <c r="W5" s="441" t="s">
        <v>69</v>
      </c>
      <c r="X5" s="441"/>
      <c r="Y5" s="441"/>
      <c r="Z5" s="441"/>
      <c r="AA5" s="441"/>
      <c r="AB5" s="441"/>
      <c r="AC5" s="441"/>
      <c r="AD5" s="441"/>
      <c r="AE5" s="441"/>
      <c r="AF5" s="441"/>
      <c r="AG5" s="441"/>
      <c r="AH5" s="441"/>
      <c r="AI5" s="441"/>
      <c r="AJ5" s="441"/>
      <c r="AK5" s="240"/>
      <c r="AL5" s="240"/>
      <c r="AM5" s="240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39"/>
      <c r="AY5" s="239"/>
      <c r="AZ5" s="239"/>
      <c r="BA5" s="239"/>
    </row>
    <row r="6" spans="1:88" ht="50.25" customHeight="1">
      <c r="T6" s="440" t="s">
        <v>43</v>
      </c>
      <c r="U6" s="440"/>
      <c r="V6" s="28"/>
      <c r="W6" s="29"/>
      <c r="X6" s="442"/>
      <c r="Y6" s="442"/>
      <c r="Z6" s="442"/>
      <c r="AA6" s="442"/>
      <c r="AB6" s="442"/>
      <c r="AC6" s="442"/>
      <c r="AD6" s="442"/>
      <c r="AE6" s="442"/>
      <c r="AF6" s="442"/>
      <c r="AG6" s="442"/>
      <c r="AH6" s="251"/>
      <c r="AI6" s="251"/>
      <c r="AJ6" s="251"/>
      <c r="AK6" s="251"/>
      <c r="AL6" s="251"/>
      <c r="AM6" s="251"/>
      <c r="AN6" s="251"/>
      <c r="AO6" s="251"/>
      <c r="AP6" s="251"/>
      <c r="AQ6" s="10"/>
      <c r="AR6" s="11"/>
      <c r="AS6" s="251"/>
      <c r="AT6" s="251"/>
      <c r="AU6" s="251"/>
      <c r="AV6" s="12" t="s">
        <v>1</v>
      </c>
      <c r="AW6" s="13"/>
      <c r="AX6" s="13"/>
      <c r="AY6" s="13"/>
      <c r="AZ6" s="13"/>
      <c r="BA6" s="473" t="s">
        <v>71</v>
      </c>
      <c r="BB6" s="474"/>
      <c r="BC6" s="474"/>
      <c r="BD6" s="474"/>
      <c r="BE6" s="474"/>
    </row>
    <row r="7" spans="1:88" ht="67.5" customHeight="1">
      <c r="T7" s="475" t="s">
        <v>65</v>
      </c>
      <c r="U7" s="476"/>
      <c r="V7" s="476"/>
      <c r="W7" s="438" t="s">
        <v>48</v>
      </c>
      <c r="X7" s="439"/>
      <c r="Y7" s="439"/>
      <c r="Z7" s="439"/>
      <c r="AA7" s="439"/>
      <c r="AB7" s="439"/>
      <c r="AC7" s="30" t="s">
        <v>2</v>
      </c>
      <c r="AD7" s="31"/>
      <c r="AE7" s="32" t="s">
        <v>118</v>
      </c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8"/>
      <c r="AR7" s="11"/>
      <c r="AS7" s="9"/>
      <c r="AT7" s="14"/>
      <c r="AU7" s="14"/>
      <c r="AV7" s="1" t="s">
        <v>3</v>
      </c>
      <c r="AW7" s="13"/>
      <c r="AX7" s="13"/>
      <c r="AY7" s="13"/>
      <c r="AZ7" s="13"/>
      <c r="BA7" s="477" t="s">
        <v>64</v>
      </c>
      <c r="BB7" s="477"/>
      <c r="BC7" s="477"/>
      <c r="BD7" s="477"/>
      <c r="BE7" s="249"/>
    </row>
    <row r="8" spans="1:88" ht="42" customHeight="1">
      <c r="W8" s="252" t="s">
        <v>126</v>
      </c>
      <c r="X8" s="20"/>
      <c r="Y8" s="20"/>
      <c r="Z8" s="20"/>
      <c r="AA8" s="20"/>
      <c r="AB8" s="20"/>
      <c r="AC8" s="20"/>
      <c r="AD8" s="20"/>
      <c r="AE8" s="20"/>
      <c r="AF8" s="20"/>
      <c r="AI8" s="331" t="s">
        <v>56</v>
      </c>
      <c r="AJ8" s="331"/>
      <c r="AK8" s="331"/>
      <c r="AL8" s="331"/>
      <c r="AM8" s="331"/>
      <c r="AN8" s="331"/>
      <c r="AO8" s="331"/>
      <c r="AP8" s="20"/>
      <c r="AQ8" s="20"/>
      <c r="AR8" s="20"/>
      <c r="AS8" s="20"/>
      <c r="AT8" s="20"/>
      <c r="AU8" s="20"/>
      <c r="AV8" s="20"/>
      <c r="AW8" s="13"/>
      <c r="AX8" s="13"/>
      <c r="AY8" s="13"/>
      <c r="AZ8" s="13"/>
      <c r="BA8" s="13"/>
      <c r="BB8" s="478" t="s">
        <v>55</v>
      </c>
      <c r="BC8" s="478"/>
      <c r="BD8" s="478"/>
      <c r="BE8" s="249"/>
      <c r="BF8" s="6">
        <v>1.1000000000000001</v>
      </c>
    </row>
    <row r="9" spans="1:88" ht="58.8" customHeight="1">
      <c r="A9" s="332" t="s">
        <v>66</v>
      </c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45" t="s">
        <v>119</v>
      </c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W9" s="13"/>
      <c r="AX9" s="13"/>
      <c r="AY9" s="13"/>
      <c r="AZ9" s="13"/>
      <c r="BA9" s="13"/>
      <c r="BB9" s="7"/>
      <c r="BC9" s="7"/>
      <c r="BD9" s="7"/>
      <c r="BE9" s="248"/>
    </row>
    <row r="10" spans="1:88" ht="115.2" customHeight="1">
      <c r="T10" s="456" t="s">
        <v>134</v>
      </c>
      <c r="U10" s="456"/>
      <c r="V10" s="456"/>
      <c r="W10" s="466" t="s">
        <v>46</v>
      </c>
      <c r="X10" s="439"/>
      <c r="Y10" s="439"/>
      <c r="Z10" s="439"/>
      <c r="AA10" s="439"/>
      <c r="AB10" s="439"/>
      <c r="AC10" s="30" t="s">
        <v>2</v>
      </c>
      <c r="AD10" s="455" t="s">
        <v>38</v>
      </c>
      <c r="AE10" s="455"/>
      <c r="AF10" s="455"/>
      <c r="AG10" s="5"/>
      <c r="AH10" s="5"/>
      <c r="AI10" s="5"/>
      <c r="AJ10" s="5"/>
      <c r="AK10" s="5"/>
      <c r="AL10" s="5"/>
      <c r="AM10" s="5"/>
      <c r="AN10" s="5"/>
      <c r="AO10" s="5"/>
      <c r="AP10" s="4"/>
      <c r="AQ10" s="8"/>
      <c r="AR10" s="15"/>
      <c r="AS10" s="9"/>
      <c r="AT10" s="14"/>
      <c r="AU10" s="14"/>
      <c r="AV10" s="1" t="s">
        <v>4</v>
      </c>
      <c r="AW10" s="13"/>
      <c r="AX10" s="13"/>
      <c r="AY10" s="13"/>
      <c r="AZ10" s="13"/>
      <c r="BA10" s="433" t="s">
        <v>120</v>
      </c>
      <c r="BB10" s="434"/>
      <c r="BC10" s="434"/>
      <c r="BD10" s="434"/>
      <c r="BE10" s="434"/>
      <c r="BF10" s="390"/>
      <c r="BG10" s="390"/>
      <c r="BH10" s="390"/>
      <c r="BI10" s="390"/>
      <c r="BJ10" s="390"/>
      <c r="BK10" s="390"/>
      <c r="BL10" s="390"/>
      <c r="BM10" s="390"/>
      <c r="BN10" s="390"/>
      <c r="BO10" s="390"/>
      <c r="BP10" s="390"/>
      <c r="BQ10" s="390"/>
      <c r="BR10" s="390"/>
      <c r="BS10" s="390"/>
      <c r="BT10" s="390"/>
      <c r="BU10" s="390"/>
    </row>
    <row r="11" spans="1:88" ht="48" customHeight="1">
      <c r="U11" s="33"/>
      <c r="V11" s="33"/>
      <c r="W11" s="466" t="s">
        <v>5</v>
      </c>
      <c r="X11" s="439"/>
      <c r="Y11" s="439"/>
      <c r="Z11" s="439"/>
      <c r="AA11" s="34"/>
      <c r="AB11" s="34"/>
      <c r="AC11" s="30" t="s">
        <v>2</v>
      </c>
      <c r="AD11" s="296" t="s">
        <v>70</v>
      </c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8"/>
      <c r="AR11" s="35"/>
      <c r="AT11" s="16"/>
      <c r="AU11" s="16"/>
      <c r="AV11" s="8"/>
      <c r="AW11" s="8"/>
      <c r="AX11" s="8"/>
      <c r="AY11" s="8"/>
      <c r="AZ11" s="8"/>
      <c r="BA11" s="8"/>
      <c r="BF11" s="390"/>
      <c r="BG11" s="390"/>
      <c r="BH11" s="390"/>
      <c r="BI11" s="390"/>
      <c r="BJ11" s="390"/>
      <c r="BK11" s="390"/>
      <c r="BL11" s="390"/>
      <c r="BM11" s="390"/>
      <c r="BN11" s="390"/>
      <c r="BO11" s="390"/>
      <c r="BP11" s="390"/>
      <c r="BQ11" s="390"/>
      <c r="BR11" s="390"/>
      <c r="BS11" s="390"/>
      <c r="BT11" s="390"/>
      <c r="BU11" s="390"/>
    </row>
    <row r="12" spans="1:88" ht="30" customHeight="1" thickBot="1">
      <c r="U12" s="33"/>
      <c r="V12" s="33"/>
      <c r="W12" s="36"/>
      <c r="AA12" s="37"/>
      <c r="AB12" s="3"/>
      <c r="AC12" s="3"/>
      <c r="AJ12" s="6"/>
      <c r="AK12" s="6"/>
      <c r="AL12" s="6"/>
      <c r="AM12" s="6"/>
      <c r="AN12" s="6"/>
      <c r="AO12" s="6"/>
    </row>
    <row r="13" spans="1:88" s="38" customFormat="1" ht="103.8" customHeight="1" thickBot="1">
      <c r="B13" s="346" t="s">
        <v>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67" t="s">
        <v>58</v>
      </c>
      <c r="U13" s="467"/>
      <c r="V13" s="468"/>
      <c r="W13" s="349" t="s">
        <v>7</v>
      </c>
      <c r="X13" s="350"/>
      <c r="Y13" s="350"/>
      <c r="Z13" s="350"/>
      <c r="AA13" s="350"/>
      <c r="AB13" s="350"/>
      <c r="AC13" s="350"/>
      <c r="AD13" s="350"/>
      <c r="AE13" s="339" t="s">
        <v>45</v>
      </c>
      <c r="AF13" s="340"/>
      <c r="AG13" s="391" t="s">
        <v>8</v>
      </c>
      <c r="AH13" s="391"/>
      <c r="AI13" s="391"/>
      <c r="AJ13" s="391"/>
      <c r="AK13" s="391"/>
      <c r="AL13" s="391"/>
      <c r="AM13" s="391"/>
      <c r="AN13" s="391"/>
      <c r="AO13" s="336" t="s">
        <v>9</v>
      </c>
      <c r="AP13" s="451" t="s">
        <v>10</v>
      </c>
      <c r="AQ13" s="452"/>
      <c r="AR13" s="452"/>
      <c r="AS13" s="452"/>
      <c r="AT13" s="452"/>
      <c r="AU13" s="452"/>
      <c r="AV13" s="452"/>
      <c r="AW13" s="452"/>
      <c r="AX13" s="417" t="s">
        <v>49</v>
      </c>
      <c r="AY13" s="418"/>
      <c r="AZ13" s="418"/>
      <c r="BA13" s="418"/>
      <c r="BB13" s="418"/>
      <c r="BC13" s="418"/>
      <c r="BD13" s="418"/>
      <c r="BE13" s="419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</row>
    <row r="14" spans="1:88" s="38" customFormat="1" ht="60" customHeight="1" thickBot="1">
      <c r="B14" s="347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69"/>
      <c r="U14" s="469"/>
      <c r="V14" s="470"/>
      <c r="W14" s="351"/>
      <c r="X14" s="352"/>
      <c r="Y14" s="352"/>
      <c r="Z14" s="352"/>
      <c r="AA14" s="352"/>
      <c r="AB14" s="352"/>
      <c r="AC14" s="352"/>
      <c r="AD14" s="352"/>
      <c r="AE14" s="341"/>
      <c r="AF14" s="342"/>
      <c r="AG14" s="392"/>
      <c r="AH14" s="392"/>
      <c r="AI14" s="392"/>
      <c r="AJ14" s="392"/>
      <c r="AK14" s="392"/>
      <c r="AL14" s="392"/>
      <c r="AM14" s="392"/>
      <c r="AN14" s="392"/>
      <c r="AO14" s="337"/>
      <c r="AP14" s="453"/>
      <c r="AQ14" s="453"/>
      <c r="AR14" s="453"/>
      <c r="AS14" s="453"/>
      <c r="AT14" s="453"/>
      <c r="AU14" s="453"/>
      <c r="AV14" s="453"/>
      <c r="AW14" s="453"/>
      <c r="AX14" s="409" t="s">
        <v>72</v>
      </c>
      <c r="AY14" s="410"/>
      <c r="AZ14" s="410"/>
      <c r="BA14" s="410"/>
      <c r="BB14" s="410"/>
      <c r="BC14" s="410"/>
      <c r="BD14" s="410"/>
      <c r="BE14" s="411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</row>
    <row r="15" spans="1:88" s="38" customFormat="1" ht="57" customHeight="1" thickBot="1">
      <c r="B15" s="347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69"/>
      <c r="U15" s="469"/>
      <c r="V15" s="470"/>
      <c r="W15" s="351"/>
      <c r="X15" s="352"/>
      <c r="Y15" s="352"/>
      <c r="Z15" s="352"/>
      <c r="AA15" s="352"/>
      <c r="AB15" s="352"/>
      <c r="AC15" s="352"/>
      <c r="AD15" s="352"/>
      <c r="AE15" s="343"/>
      <c r="AF15" s="344"/>
      <c r="AG15" s="393"/>
      <c r="AH15" s="393"/>
      <c r="AI15" s="393"/>
      <c r="AJ15" s="393"/>
      <c r="AK15" s="393"/>
      <c r="AL15" s="393"/>
      <c r="AM15" s="393"/>
      <c r="AN15" s="393"/>
      <c r="AO15" s="337"/>
      <c r="AP15" s="454"/>
      <c r="AQ15" s="454"/>
      <c r="AR15" s="454"/>
      <c r="AS15" s="454"/>
      <c r="AT15" s="454"/>
      <c r="AU15" s="454"/>
      <c r="AV15" s="454"/>
      <c r="AW15" s="454"/>
      <c r="AX15" s="463" t="s">
        <v>127</v>
      </c>
      <c r="AY15" s="464"/>
      <c r="AZ15" s="464"/>
      <c r="BA15" s="464"/>
      <c r="BB15" s="464"/>
      <c r="BC15" s="464"/>
      <c r="BD15" s="464"/>
      <c r="BE15" s="465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</row>
    <row r="16" spans="1:88" s="38" customFormat="1" ht="44.4" customHeight="1">
      <c r="B16" s="347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69"/>
      <c r="U16" s="469"/>
      <c r="V16" s="470"/>
      <c r="W16" s="351"/>
      <c r="X16" s="352"/>
      <c r="Y16" s="352"/>
      <c r="Z16" s="352"/>
      <c r="AA16" s="352"/>
      <c r="AB16" s="352"/>
      <c r="AC16" s="352"/>
      <c r="AD16" s="352"/>
      <c r="AE16" s="333" t="s">
        <v>11</v>
      </c>
      <c r="AF16" s="394" t="s">
        <v>12</v>
      </c>
      <c r="AG16" s="443" t="s">
        <v>13</v>
      </c>
      <c r="AH16" s="427" t="s">
        <v>14</v>
      </c>
      <c r="AI16" s="428"/>
      <c r="AJ16" s="428"/>
      <c r="AK16" s="428"/>
      <c r="AL16" s="428"/>
      <c r="AM16" s="428"/>
      <c r="AN16" s="428"/>
      <c r="AO16" s="337"/>
      <c r="AP16" s="424" t="s">
        <v>15</v>
      </c>
      <c r="AQ16" s="399" t="s">
        <v>16</v>
      </c>
      <c r="AR16" s="399" t="s">
        <v>17</v>
      </c>
      <c r="AS16" s="412" t="s">
        <v>18</v>
      </c>
      <c r="AT16" s="412" t="s">
        <v>19</v>
      </c>
      <c r="AU16" s="399" t="s">
        <v>20</v>
      </c>
      <c r="AV16" s="399" t="s">
        <v>21</v>
      </c>
      <c r="AW16" s="460" t="s">
        <v>22</v>
      </c>
      <c r="AX16" s="448" t="s">
        <v>73</v>
      </c>
      <c r="AY16" s="449"/>
      <c r="AZ16" s="449"/>
      <c r="BA16" s="450"/>
      <c r="BB16" s="402" t="s">
        <v>128</v>
      </c>
      <c r="BC16" s="403"/>
      <c r="BD16" s="403"/>
      <c r="BE16" s="404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</row>
    <row r="17" spans="2:88" s="41" customFormat="1" ht="46.8" customHeight="1" thickBot="1">
      <c r="B17" s="347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69"/>
      <c r="U17" s="469"/>
      <c r="V17" s="470"/>
      <c r="W17" s="351"/>
      <c r="X17" s="352"/>
      <c r="Y17" s="352"/>
      <c r="Z17" s="352"/>
      <c r="AA17" s="352"/>
      <c r="AB17" s="352"/>
      <c r="AC17" s="352"/>
      <c r="AD17" s="352"/>
      <c r="AE17" s="334"/>
      <c r="AF17" s="395"/>
      <c r="AG17" s="444"/>
      <c r="AH17" s="429" t="s">
        <v>52</v>
      </c>
      <c r="AI17" s="446"/>
      <c r="AJ17" s="429" t="s">
        <v>68</v>
      </c>
      <c r="AK17" s="430"/>
      <c r="AL17" s="446" t="s">
        <v>67</v>
      </c>
      <c r="AM17" s="430"/>
      <c r="AN17" s="457" t="s">
        <v>51</v>
      </c>
      <c r="AO17" s="337"/>
      <c r="AP17" s="425"/>
      <c r="AQ17" s="400"/>
      <c r="AR17" s="400"/>
      <c r="AS17" s="413"/>
      <c r="AT17" s="413"/>
      <c r="AU17" s="400"/>
      <c r="AV17" s="400"/>
      <c r="AW17" s="461"/>
      <c r="AX17" s="420" t="s">
        <v>129</v>
      </c>
      <c r="AY17" s="421"/>
      <c r="AZ17" s="421"/>
      <c r="BA17" s="422"/>
      <c r="BB17" s="397" t="s">
        <v>129</v>
      </c>
      <c r="BC17" s="397"/>
      <c r="BD17" s="397"/>
      <c r="BE17" s="398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</row>
    <row r="18" spans="2:88" s="41" customFormat="1" ht="45" customHeight="1">
      <c r="B18" s="347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69"/>
      <c r="U18" s="469"/>
      <c r="V18" s="470"/>
      <c r="W18" s="351"/>
      <c r="X18" s="352"/>
      <c r="Y18" s="352"/>
      <c r="Z18" s="352"/>
      <c r="AA18" s="352"/>
      <c r="AB18" s="352"/>
      <c r="AC18" s="352"/>
      <c r="AD18" s="352"/>
      <c r="AE18" s="334"/>
      <c r="AF18" s="395"/>
      <c r="AG18" s="444"/>
      <c r="AH18" s="431"/>
      <c r="AI18" s="447"/>
      <c r="AJ18" s="431"/>
      <c r="AK18" s="432"/>
      <c r="AL18" s="447"/>
      <c r="AM18" s="432"/>
      <c r="AN18" s="458"/>
      <c r="AO18" s="337"/>
      <c r="AP18" s="425"/>
      <c r="AQ18" s="400"/>
      <c r="AR18" s="400"/>
      <c r="AS18" s="413"/>
      <c r="AT18" s="413"/>
      <c r="AU18" s="400"/>
      <c r="AV18" s="400"/>
      <c r="AW18" s="461"/>
      <c r="AX18" s="415" t="s">
        <v>13</v>
      </c>
      <c r="AY18" s="423" t="s">
        <v>24</v>
      </c>
      <c r="AZ18" s="405"/>
      <c r="BA18" s="405"/>
      <c r="BB18" s="407" t="s">
        <v>13</v>
      </c>
      <c r="BC18" s="405" t="s">
        <v>24</v>
      </c>
      <c r="BD18" s="405"/>
      <c r="BE18" s="40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</row>
    <row r="19" spans="2:88" s="41" customFormat="1" ht="181.8" customHeight="1" thickBot="1">
      <c r="B19" s="348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71"/>
      <c r="U19" s="471"/>
      <c r="V19" s="472"/>
      <c r="W19" s="353"/>
      <c r="X19" s="354"/>
      <c r="Y19" s="354"/>
      <c r="Z19" s="354"/>
      <c r="AA19" s="354"/>
      <c r="AB19" s="354"/>
      <c r="AC19" s="354"/>
      <c r="AD19" s="354"/>
      <c r="AE19" s="335"/>
      <c r="AF19" s="396"/>
      <c r="AG19" s="445"/>
      <c r="AH19" s="21" t="s">
        <v>53</v>
      </c>
      <c r="AI19" s="19" t="s">
        <v>54</v>
      </c>
      <c r="AJ19" s="21" t="s">
        <v>53</v>
      </c>
      <c r="AK19" s="19" t="s">
        <v>54</v>
      </c>
      <c r="AL19" s="21" t="s">
        <v>53</v>
      </c>
      <c r="AM19" s="19" t="s">
        <v>54</v>
      </c>
      <c r="AN19" s="459"/>
      <c r="AO19" s="338"/>
      <c r="AP19" s="426"/>
      <c r="AQ19" s="401"/>
      <c r="AR19" s="401"/>
      <c r="AS19" s="414"/>
      <c r="AT19" s="414"/>
      <c r="AU19" s="401"/>
      <c r="AV19" s="401"/>
      <c r="AW19" s="462"/>
      <c r="AX19" s="416"/>
      <c r="AY19" s="241" t="s">
        <v>23</v>
      </c>
      <c r="AZ19" s="241" t="s">
        <v>25</v>
      </c>
      <c r="BA19" s="17" t="s">
        <v>26</v>
      </c>
      <c r="BB19" s="408"/>
      <c r="BC19" s="43" t="s">
        <v>23</v>
      </c>
      <c r="BD19" s="241" t="s">
        <v>25</v>
      </c>
      <c r="BE19" s="18" t="s">
        <v>26</v>
      </c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</row>
    <row r="20" spans="2:88" s="2" customFormat="1" ht="56.4" customHeight="1" thickTop="1" thickBot="1">
      <c r="B20" s="355" t="s">
        <v>59</v>
      </c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6"/>
      <c r="BC20" s="356"/>
      <c r="BD20" s="356"/>
      <c r="BE20" s="357"/>
    </row>
    <row r="21" spans="2:88" s="44" customFormat="1" ht="66" customHeight="1" thickBot="1">
      <c r="B21" s="308" t="s">
        <v>60</v>
      </c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309"/>
      <c r="AJ21" s="309"/>
      <c r="AK21" s="309"/>
      <c r="AL21" s="309"/>
      <c r="AM21" s="309"/>
      <c r="AN21" s="309"/>
      <c r="AO21" s="309"/>
      <c r="AP21" s="309"/>
      <c r="AQ21" s="309"/>
      <c r="AR21" s="309"/>
      <c r="AS21" s="309"/>
      <c r="AT21" s="309"/>
      <c r="AU21" s="309"/>
      <c r="AV21" s="309"/>
      <c r="AW21" s="309"/>
      <c r="AX21" s="309"/>
      <c r="AY21" s="309"/>
      <c r="AZ21" s="309"/>
      <c r="BA21" s="309"/>
      <c r="BB21" s="309"/>
      <c r="BC21" s="309"/>
      <c r="BD21" s="309"/>
      <c r="BE21" s="310"/>
      <c r="BF21" s="22"/>
      <c r="BG21" s="22"/>
      <c r="BH21" s="22"/>
      <c r="BI21" s="22"/>
      <c r="BJ21" s="22"/>
      <c r="BL21" s="45"/>
      <c r="BM21" s="45"/>
      <c r="BN21" s="45"/>
    </row>
    <row r="22" spans="2:88" s="46" customFormat="1" ht="143.4" customHeight="1">
      <c r="B22" s="47">
        <v>1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280" t="s">
        <v>130</v>
      </c>
      <c r="U22" s="280"/>
      <c r="V22" s="281"/>
      <c r="W22" s="282" t="s">
        <v>74</v>
      </c>
      <c r="X22" s="283"/>
      <c r="Y22" s="283"/>
      <c r="Z22" s="283"/>
      <c r="AA22" s="283"/>
      <c r="AB22" s="283"/>
      <c r="AC22" s="283"/>
      <c r="AD22" s="284"/>
      <c r="AE22" s="49">
        <v>1</v>
      </c>
      <c r="AF22" s="50">
        <f>AE22*30</f>
        <v>30</v>
      </c>
      <c r="AG22" s="50">
        <f>AH22+AJ22+AL22</f>
        <v>18</v>
      </c>
      <c r="AH22" s="50">
        <v>12</v>
      </c>
      <c r="AI22" s="50"/>
      <c r="AJ22" s="50">
        <v>6</v>
      </c>
      <c r="AK22" s="50"/>
      <c r="AL22" s="50"/>
      <c r="AM22" s="51"/>
      <c r="AN22" s="51"/>
      <c r="AO22" s="52">
        <f>AF22-AG22</f>
        <v>12</v>
      </c>
      <c r="AP22" s="53"/>
      <c r="AQ22" s="54"/>
      <c r="AR22" s="54"/>
      <c r="AS22" s="55"/>
      <c r="AT22" s="56"/>
      <c r="AU22" s="54"/>
      <c r="AV22" s="54"/>
      <c r="AW22" s="55"/>
      <c r="AX22" s="53">
        <f>SUM(AY22:BA22)</f>
        <v>1</v>
      </c>
      <c r="AY22" s="54">
        <v>0.5</v>
      </c>
      <c r="AZ22" s="54">
        <v>0.5</v>
      </c>
      <c r="BA22" s="57"/>
      <c r="BB22" s="47"/>
      <c r="BC22" s="58"/>
      <c r="BD22" s="58"/>
      <c r="BE22" s="59"/>
    </row>
    <row r="23" spans="2:88" s="46" customFormat="1" ht="145.80000000000001" customHeight="1">
      <c r="B23" s="60">
        <v>2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326" t="s">
        <v>131</v>
      </c>
      <c r="U23" s="326"/>
      <c r="V23" s="327"/>
      <c r="W23" s="328" t="s">
        <v>75</v>
      </c>
      <c r="X23" s="329"/>
      <c r="Y23" s="329"/>
      <c r="Z23" s="329"/>
      <c r="AA23" s="329"/>
      <c r="AB23" s="329"/>
      <c r="AC23" s="329"/>
      <c r="AD23" s="330"/>
      <c r="AE23" s="62">
        <v>2</v>
      </c>
      <c r="AF23" s="63">
        <f>AE23*30</f>
        <v>60</v>
      </c>
      <c r="AG23" s="63">
        <f>AH23+AJ23+AL23</f>
        <v>36</v>
      </c>
      <c r="AH23" s="63">
        <v>24</v>
      </c>
      <c r="AI23" s="63"/>
      <c r="AJ23" s="63">
        <v>12</v>
      </c>
      <c r="AK23" s="63"/>
      <c r="AL23" s="63"/>
      <c r="AM23" s="64"/>
      <c r="AN23" s="64"/>
      <c r="AO23" s="65">
        <f>AF23-AG23</f>
        <v>24</v>
      </c>
      <c r="AP23" s="66"/>
      <c r="AQ23" s="67">
        <v>1</v>
      </c>
      <c r="AR23" s="67">
        <v>1</v>
      </c>
      <c r="AS23" s="68"/>
      <c r="AT23" s="69"/>
      <c r="AU23" s="67"/>
      <c r="AV23" s="67"/>
      <c r="AW23" s="68"/>
      <c r="AX23" s="66">
        <f>SUM(AY23:BA23)</f>
        <v>2</v>
      </c>
      <c r="AY23" s="67">
        <v>1.5</v>
      </c>
      <c r="AZ23" s="67">
        <v>0.5</v>
      </c>
      <c r="BA23" s="70"/>
      <c r="BB23" s="60"/>
      <c r="BC23" s="71"/>
      <c r="BD23" s="71"/>
      <c r="BE23" s="72"/>
      <c r="BJ23" s="46" t="s">
        <v>79</v>
      </c>
    </row>
    <row r="24" spans="2:88" s="46" customFormat="1" ht="114.6" customHeight="1">
      <c r="B24" s="60">
        <v>3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326" t="s">
        <v>76</v>
      </c>
      <c r="U24" s="326"/>
      <c r="V24" s="327"/>
      <c r="W24" s="328" t="s">
        <v>77</v>
      </c>
      <c r="X24" s="329"/>
      <c r="Y24" s="329"/>
      <c r="Z24" s="329"/>
      <c r="AA24" s="329"/>
      <c r="AB24" s="329"/>
      <c r="AC24" s="329"/>
      <c r="AD24" s="330"/>
      <c r="AE24" s="62">
        <v>2</v>
      </c>
      <c r="AF24" s="63">
        <f>AE24*30</f>
        <v>60</v>
      </c>
      <c r="AG24" s="63">
        <f>AH24+AJ24+AL24</f>
        <v>36</v>
      </c>
      <c r="AH24" s="63">
        <v>18</v>
      </c>
      <c r="AI24" s="63"/>
      <c r="AJ24" s="63">
        <v>18</v>
      </c>
      <c r="AK24" s="63"/>
      <c r="AL24" s="63"/>
      <c r="AM24" s="64"/>
      <c r="AN24" s="64"/>
      <c r="AO24" s="65">
        <f>AF24-AG24</f>
        <v>24</v>
      </c>
      <c r="AP24" s="66"/>
      <c r="AQ24" s="67">
        <v>1</v>
      </c>
      <c r="AR24" s="67">
        <v>1</v>
      </c>
      <c r="AS24" s="68"/>
      <c r="AT24" s="69"/>
      <c r="AU24" s="67"/>
      <c r="AV24" s="67"/>
      <c r="AW24" s="68"/>
      <c r="AX24" s="66">
        <f>SUM(AY24:BA24)</f>
        <v>2</v>
      </c>
      <c r="AY24" s="67">
        <v>1</v>
      </c>
      <c r="AZ24" s="67">
        <v>1</v>
      </c>
      <c r="BA24" s="70"/>
      <c r="BB24" s="60"/>
      <c r="BC24" s="71"/>
      <c r="BD24" s="71"/>
      <c r="BE24" s="72"/>
      <c r="BH24" s="46" t="s">
        <v>79</v>
      </c>
    </row>
    <row r="25" spans="2:88" s="46" customFormat="1" ht="177" customHeight="1">
      <c r="B25" s="60">
        <v>4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326" t="s">
        <v>132</v>
      </c>
      <c r="U25" s="326"/>
      <c r="V25" s="327"/>
      <c r="W25" s="328" t="s">
        <v>78</v>
      </c>
      <c r="X25" s="329"/>
      <c r="Y25" s="329"/>
      <c r="Z25" s="329"/>
      <c r="AA25" s="329"/>
      <c r="AB25" s="329"/>
      <c r="AC25" s="329"/>
      <c r="AD25" s="330"/>
      <c r="AE25" s="62">
        <v>3</v>
      </c>
      <c r="AF25" s="63">
        <f>AE25*30</f>
        <v>90</v>
      </c>
      <c r="AG25" s="63">
        <f>AH25+AJ25+AL25</f>
        <v>72</v>
      </c>
      <c r="AH25" s="63"/>
      <c r="AI25" s="63"/>
      <c r="AJ25" s="63">
        <v>72</v>
      </c>
      <c r="AK25" s="63"/>
      <c r="AL25" s="63"/>
      <c r="AM25" s="64"/>
      <c r="AN25" s="64"/>
      <c r="AO25" s="65">
        <f>AF25-AG25</f>
        <v>18</v>
      </c>
      <c r="AP25" s="66"/>
      <c r="AQ25" s="67">
        <v>2</v>
      </c>
      <c r="AR25" s="67">
        <v>2</v>
      </c>
      <c r="AS25" s="68"/>
      <c r="AT25" s="69"/>
      <c r="AU25" s="67"/>
      <c r="AV25" s="67"/>
      <c r="AW25" s="68">
        <v>1</v>
      </c>
      <c r="AX25" s="66">
        <f>SUM(AY25:BA25)</f>
        <v>2</v>
      </c>
      <c r="AY25" s="67"/>
      <c r="AZ25" s="67">
        <v>2</v>
      </c>
      <c r="BA25" s="73"/>
      <c r="BB25" s="66">
        <f>SUM(BC25:BE25)</f>
        <v>2</v>
      </c>
      <c r="BC25" s="67"/>
      <c r="BD25" s="67">
        <v>2</v>
      </c>
      <c r="BE25" s="73"/>
    </row>
    <row r="26" spans="2:88" s="46" customFormat="1" ht="66.599999999999994" customHeight="1" thickBot="1">
      <c r="B26" s="60">
        <v>5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326" t="s">
        <v>80</v>
      </c>
      <c r="U26" s="326"/>
      <c r="V26" s="327"/>
      <c r="W26" s="328" t="s">
        <v>81</v>
      </c>
      <c r="X26" s="329"/>
      <c r="Y26" s="329"/>
      <c r="Z26" s="329"/>
      <c r="AA26" s="329"/>
      <c r="AB26" s="329"/>
      <c r="AC26" s="329"/>
      <c r="AD26" s="330"/>
      <c r="AE26" s="62">
        <v>3</v>
      </c>
      <c r="AF26" s="63">
        <f>AE26*30</f>
        <v>90</v>
      </c>
      <c r="AG26" s="63">
        <f>AH26+AJ26+AL26</f>
        <v>54</v>
      </c>
      <c r="AH26" s="63">
        <v>18</v>
      </c>
      <c r="AI26" s="63"/>
      <c r="AJ26" s="63">
        <v>36</v>
      </c>
      <c r="AK26" s="63"/>
      <c r="AL26" s="63"/>
      <c r="AM26" s="64"/>
      <c r="AN26" s="64"/>
      <c r="AO26" s="65">
        <f>AF26-AG26</f>
        <v>36</v>
      </c>
      <c r="AP26" s="66"/>
      <c r="AQ26" s="67">
        <v>2</v>
      </c>
      <c r="AR26" s="67">
        <v>2</v>
      </c>
      <c r="AS26" s="68"/>
      <c r="AT26" s="69"/>
      <c r="AU26" s="67"/>
      <c r="AV26" s="67"/>
      <c r="AW26" s="68"/>
      <c r="AX26" s="66"/>
      <c r="AY26" s="67"/>
      <c r="AZ26" s="67"/>
      <c r="BA26" s="73"/>
      <c r="BB26" s="66">
        <f>SUM(BC26:BE26)</f>
        <v>3</v>
      </c>
      <c r="BC26" s="67">
        <v>1</v>
      </c>
      <c r="BD26" s="67">
        <v>2</v>
      </c>
      <c r="BE26" s="73"/>
    </row>
    <row r="27" spans="2:88" s="229" customFormat="1" ht="54.75" customHeight="1" thickBot="1">
      <c r="B27" s="220"/>
      <c r="C27" s="221"/>
      <c r="D27" s="298" t="s">
        <v>111</v>
      </c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300"/>
      <c r="X27" s="300"/>
      <c r="Y27" s="300"/>
      <c r="Z27" s="300"/>
      <c r="AA27" s="300"/>
      <c r="AB27" s="300"/>
      <c r="AC27" s="300"/>
      <c r="AD27" s="301"/>
      <c r="AE27" s="197">
        <f>SUM(AE22:AE26)</f>
        <v>11</v>
      </c>
      <c r="AF27" s="197">
        <f>SUM(AF22:AF26)</f>
        <v>330</v>
      </c>
      <c r="AG27" s="197">
        <f>SUM(AG22:AG26)</f>
        <v>216</v>
      </c>
      <c r="AH27" s="197">
        <f>SUM(AH22:AH26)</f>
        <v>72</v>
      </c>
      <c r="AI27" s="197"/>
      <c r="AJ27" s="197">
        <f>SUM(AJ22:AJ26)</f>
        <v>144</v>
      </c>
      <c r="AK27" s="197"/>
      <c r="AL27" s="197"/>
      <c r="AM27" s="197"/>
      <c r="AN27" s="222"/>
      <c r="AO27" s="223">
        <f>SUM(AO22:AO26)</f>
        <v>114</v>
      </c>
      <c r="AP27" s="77"/>
      <c r="AQ27" s="201">
        <v>4</v>
      </c>
      <c r="AR27" s="201">
        <v>4</v>
      </c>
      <c r="AS27" s="78"/>
      <c r="AT27" s="202"/>
      <c r="AU27" s="201"/>
      <c r="AV27" s="201"/>
      <c r="AW27" s="78">
        <v>1</v>
      </c>
      <c r="AX27" s="77">
        <f>SUM(AX22:AX26)</f>
        <v>7</v>
      </c>
      <c r="AY27" s="201">
        <f>SUM(AY22:AY26)</f>
        <v>3</v>
      </c>
      <c r="AZ27" s="201">
        <f>SUM(AZ22:AZ26)</f>
        <v>4</v>
      </c>
      <c r="BA27" s="224"/>
      <c r="BB27" s="77">
        <f>SUM(BB22:BB26)</f>
        <v>5</v>
      </c>
      <c r="BC27" s="201">
        <f>SUM(BC22:BC26)</f>
        <v>1</v>
      </c>
      <c r="BD27" s="201">
        <f>SUM(BD22:BD26)</f>
        <v>4</v>
      </c>
      <c r="BE27" s="224"/>
      <c r="BF27" s="225"/>
      <c r="BG27" s="226"/>
      <c r="BH27" s="227"/>
      <c r="BI27" s="228"/>
      <c r="BJ27" s="228"/>
    </row>
    <row r="28" spans="2:88" s="92" customFormat="1" ht="57.6" customHeight="1" thickBot="1">
      <c r="B28" s="292" t="s">
        <v>61</v>
      </c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4"/>
      <c r="BF28" s="230"/>
      <c r="BH28" s="231"/>
      <c r="BI28" s="93"/>
      <c r="BJ28" s="93"/>
    </row>
    <row r="29" spans="2:88" s="46" customFormat="1" ht="112.2" customHeight="1">
      <c r="B29" s="47">
        <v>6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280" t="s">
        <v>121</v>
      </c>
      <c r="U29" s="280"/>
      <c r="V29" s="281"/>
      <c r="W29" s="282" t="s">
        <v>70</v>
      </c>
      <c r="X29" s="283"/>
      <c r="Y29" s="283"/>
      <c r="Z29" s="283"/>
      <c r="AA29" s="283"/>
      <c r="AB29" s="283"/>
      <c r="AC29" s="283"/>
      <c r="AD29" s="284"/>
      <c r="AE29" s="49">
        <v>6</v>
      </c>
      <c r="AF29" s="50">
        <f>AE29*30</f>
        <v>180</v>
      </c>
      <c r="AG29" s="50">
        <f>AH29+AJ29+AL29</f>
        <v>90</v>
      </c>
      <c r="AH29" s="50">
        <v>36</v>
      </c>
      <c r="AI29" s="50">
        <v>6</v>
      </c>
      <c r="AJ29" s="50">
        <v>18</v>
      </c>
      <c r="AK29" s="50">
        <v>4</v>
      </c>
      <c r="AL29" s="50">
        <v>36</v>
      </c>
      <c r="AM29" s="51">
        <v>6</v>
      </c>
      <c r="AN29" s="51">
        <f>AG29-(AI29+AK29+AM29)</f>
        <v>74</v>
      </c>
      <c r="AO29" s="52">
        <f>AF29-AG29</f>
        <v>90</v>
      </c>
      <c r="AP29" s="53">
        <v>1</v>
      </c>
      <c r="AQ29" s="54"/>
      <c r="AR29" s="54">
        <v>1</v>
      </c>
      <c r="AS29" s="55"/>
      <c r="AT29" s="56"/>
      <c r="AU29" s="54"/>
      <c r="AV29" s="54"/>
      <c r="AW29" s="55"/>
      <c r="AX29" s="53">
        <f>SUM(AY29:BA29)</f>
        <v>5</v>
      </c>
      <c r="AY29" s="54">
        <v>2</v>
      </c>
      <c r="AZ29" s="54">
        <v>1</v>
      </c>
      <c r="BA29" s="57">
        <v>2</v>
      </c>
      <c r="BB29" s="47"/>
      <c r="BC29" s="58"/>
      <c r="BD29" s="58"/>
      <c r="BE29" s="59"/>
    </row>
    <row r="30" spans="2:88" s="46" customFormat="1" ht="112.2" customHeight="1">
      <c r="B30" s="113">
        <v>7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290" t="s">
        <v>122</v>
      </c>
      <c r="U30" s="290"/>
      <c r="V30" s="291"/>
      <c r="W30" s="265" t="s">
        <v>70</v>
      </c>
      <c r="X30" s="269"/>
      <c r="Y30" s="269"/>
      <c r="Z30" s="269"/>
      <c r="AA30" s="269"/>
      <c r="AB30" s="269"/>
      <c r="AC30" s="269"/>
      <c r="AD30" s="270"/>
      <c r="AE30" s="177">
        <v>1</v>
      </c>
      <c r="AF30" s="178">
        <f>AE30*30</f>
        <v>30</v>
      </c>
      <c r="AG30" s="178"/>
      <c r="AH30" s="178"/>
      <c r="AI30" s="178"/>
      <c r="AJ30" s="178"/>
      <c r="AK30" s="178"/>
      <c r="AL30" s="178"/>
      <c r="AM30" s="179"/>
      <c r="AN30" s="179"/>
      <c r="AO30" s="180">
        <f>AF30-AG30</f>
        <v>30</v>
      </c>
      <c r="AP30" s="181"/>
      <c r="AQ30" s="182">
        <v>1</v>
      </c>
      <c r="AR30" s="182"/>
      <c r="AS30" s="73"/>
      <c r="AT30" s="183">
        <v>1</v>
      </c>
      <c r="AU30" s="182"/>
      <c r="AV30" s="182"/>
      <c r="AW30" s="73"/>
      <c r="AX30" s="181"/>
      <c r="AY30" s="182"/>
      <c r="AZ30" s="182"/>
      <c r="BA30" s="184"/>
      <c r="BB30" s="113"/>
      <c r="BC30" s="114"/>
      <c r="BD30" s="114"/>
      <c r="BE30" s="115"/>
    </row>
    <row r="31" spans="2:88" s="46" customFormat="1" ht="112.2" customHeight="1">
      <c r="B31" s="113">
        <v>8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290" t="s">
        <v>123</v>
      </c>
      <c r="U31" s="290"/>
      <c r="V31" s="291"/>
      <c r="W31" s="265" t="s">
        <v>70</v>
      </c>
      <c r="X31" s="269"/>
      <c r="Y31" s="269"/>
      <c r="Z31" s="269"/>
      <c r="AA31" s="269"/>
      <c r="AB31" s="269"/>
      <c r="AC31" s="269"/>
      <c r="AD31" s="270"/>
      <c r="AE31" s="177">
        <v>3.5</v>
      </c>
      <c r="AF31" s="178">
        <f>AE31*30</f>
        <v>105</v>
      </c>
      <c r="AG31" s="178">
        <f>AH31+AJ31+AL31</f>
        <v>45</v>
      </c>
      <c r="AH31" s="178">
        <v>27</v>
      </c>
      <c r="AI31" s="178">
        <v>4</v>
      </c>
      <c r="AJ31" s="178">
        <v>18</v>
      </c>
      <c r="AK31" s="178">
        <v>4</v>
      </c>
      <c r="AL31" s="178"/>
      <c r="AM31" s="179"/>
      <c r="AN31" s="179">
        <f>AG31-(AI31+AK31+AM31)</f>
        <v>37</v>
      </c>
      <c r="AO31" s="180">
        <f>AF31-AG31</f>
        <v>60</v>
      </c>
      <c r="AP31" s="181">
        <v>1</v>
      </c>
      <c r="AQ31" s="182"/>
      <c r="AR31" s="182">
        <v>1</v>
      </c>
      <c r="AS31" s="73"/>
      <c r="AT31" s="183"/>
      <c r="AU31" s="182"/>
      <c r="AV31" s="182"/>
      <c r="AW31" s="73"/>
      <c r="AX31" s="181">
        <f>SUM(AY31:BA31)</f>
        <v>2.5</v>
      </c>
      <c r="AY31" s="182">
        <v>1.5</v>
      </c>
      <c r="AZ31" s="182">
        <v>1</v>
      </c>
      <c r="BA31" s="184"/>
      <c r="BB31" s="113"/>
      <c r="BC31" s="114"/>
      <c r="BD31" s="114"/>
      <c r="BE31" s="115"/>
    </row>
    <row r="32" spans="2:88" s="46" customFormat="1" ht="112.2" customHeight="1">
      <c r="B32" s="113">
        <v>10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290" t="s">
        <v>124</v>
      </c>
      <c r="U32" s="290"/>
      <c r="V32" s="291"/>
      <c r="W32" s="265" t="s">
        <v>70</v>
      </c>
      <c r="X32" s="269"/>
      <c r="Y32" s="269"/>
      <c r="Z32" s="269"/>
      <c r="AA32" s="269"/>
      <c r="AB32" s="269"/>
      <c r="AC32" s="269"/>
      <c r="AD32" s="270"/>
      <c r="AE32" s="177">
        <v>11</v>
      </c>
      <c r="AF32" s="178">
        <f>AE32*30</f>
        <v>330</v>
      </c>
      <c r="AG32" s="178">
        <f>AH32+AJ32+AL32</f>
        <v>144</v>
      </c>
      <c r="AH32" s="178">
        <v>18</v>
      </c>
      <c r="AI32" s="178">
        <v>4</v>
      </c>
      <c r="AJ32" s="178"/>
      <c r="AK32" s="178"/>
      <c r="AL32" s="178">
        <v>126</v>
      </c>
      <c r="AM32" s="179">
        <v>18</v>
      </c>
      <c r="AN32" s="179">
        <f>AG32-(AI32+AK32+AM32)</f>
        <v>122</v>
      </c>
      <c r="AO32" s="180">
        <f>AF32-AG32</f>
        <v>186</v>
      </c>
      <c r="AP32" s="181">
        <v>1</v>
      </c>
      <c r="AQ32" s="182"/>
      <c r="AR32" s="182">
        <v>1</v>
      </c>
      <c r="AS32" s="73"/>
      <c r="AT32" s="183"/>
      <c r="AU32" s="182"/>
      <c r="AV32" s="182"/>
      <c r="AW32" s="73"/>
      <c r="AX32" s="181">
        <f>SUM(AY32:BA32)</f>
        <v>8</v>
      </c>
      <c r="AY32" s="182">
        <v>1</v>
      </c>
      <c r="AZ32" s="182"/>
      <c r="BA32" s="184">
        <v>7</v>
      </c>
      <c r="BB32" s="113"/>
      <c r="BC32" s="114"/>
      <c r="BD32" s="114"/>
      <c r="BE32" s="115"/>
      <c r="BI32" s="46" t="s">
        <v>79</v>
      </c>
    </row>
    <row r="33" spans="2:66" s="46" customFormat="1" ht="136.19999999999999" customHeight="1" thickBot="1">
      <c r="B33" s="124">
        <v>11</v>
      </c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276" t="s">
        <v>125</v>
      </c>
      <c r="U33" s="276"/>
      <c r="V33" s="277"/>
      <c r="W33" s="260" t="s">
        <v>70</v>
      </c>
      <c r="X33" s="278"/>
      <c r="Y33" s="278"/>
      <c r="Z33" s="278"/>
      <c r="AA33" s="278"/>
      <c r="AB33" s="278"/>
      <c r="AC33" s="278"/>
      <c r="AD33" s="279"/>
      <c r="AE33" s="186">
        <v>1</v>
      </c>
      <c r="AF33" s="187">
        <f>AE33*30</f>
        <v>30</v>
      </c>
      <c r="AG33" s="187"/>
      <c r="AH33" s="187"/>
      <c r="AI33" s="187"/>
      <c r="AJ33" s="187"/>
      <c r="AK33" s="187"/>
      <c r="AL33" s="187"/>
      <c r="AM33" s="188"/>
      <c r="AN33" s="188"/>
      <c r="AO33" s="189">
        <f>AF33-AG33</f>
        <v>30</v>
      </c>
      <c r="AP33" s="190"/>
      <c r="AQ33" s="191">
        <v>2</v>
      </c>
      <c r="AR33" s="191"/>
      <c r="AS33" s="192"/>
      <c r="AT33" s="193">
        <v>2</v>
      </c>
      <c r="AU33" s="191"/>
      <c r="AV33" s="191"/>
      <c r="AW33" s="192"/>
      <c r="AX33" s="190"/>
      <c r="AY33" s="191"/>
      <c r="AZ33" s="191"/>
      <c r="BA33" s="194"/>
      <c r="BB33" s="124"/>
      <c r="BC33" s="125"/>
      <c r="BD33" s="125"/>
      <c r="BE33" s="126"/>
    </row>
    <row r="34" spans="2:66" s="76" customFormat="1" ht="69" customHeight="1" thickBot="1">
      <c r="B34" s="318" t="s">
        <v>62</v>
      </c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19"/>
      <c r="BB34" s="319"/>
      <c r="BC34" s="319"/>
      <c r="BD34" s="319"/>
      <c r="BE34" s="320"/>
    </row>
    <row r="35" spans="2:66" s="46" customFormat="1" ht="143.4" customHeight="1" thickBot="1">
      <c r="B35" s="47">
        <v>12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280" t="s">
        <v>82</v>
      </c>
      <c r="U35" s="280"/>
      <c r="V35" s="281"/>
      <c r="W35" s="282" t="s">
        <v>70</v>
      </c>
      <c r="X35" s="283"/>
      <c r="Y35" s="283"/>
      <c r="Z35" s="283"/>
      <c r="AA35" s="283"/>
      <c r="AB35" s="283"/>
      <c r="AC35" s="283"/>
      <c r="AD35" s="284"/>
      <c r="AE35" s="49">
        <v>2</v>
      </c>
      <c r="AF35" s="50">
        <f>AE35*30</f>
        <v>60</v>
      </c>
      <c r="AG35" s="50">
        <f>AH35+AJ35+AL35</f>
        <v>27</v>
      </c>
      <c r="AH35" s="50">
        <v>9</v>
      </c>
      <c r="AI35" s="50"/>
      <c r="AJ35" s="50"/>
      <c r="AK35" s="50"/>
      <c r="AL35" s="50">
        <v>18</v>
      </c>
      <c r="AM35" s="51"/>
      <c r="AN35" s="51"/>
      <c r="AO35" s="52">
        <f>AF35-AG35</f>
        <v>33</v>
      </c>
      <c r="AP35" s="53"/>
      <c r="AQ35" s="54">
        <v>1</v>
      </c>
      <c r="AR35" s="54"/>
      <c r="AS35" s="55"/>
      <c r="AT35" s="56"/>
      <c r="AU35" s="54"/>
      <c r="AV35" s="54"/>
      <c r="AW35" s="55"/>
      <c r="AX35" s="53">
        <f>SUM(AY35:BA35)</f>
        <v>1.5</v>
      </c>
      <c r="AY35" s="54">
        <v>0.5</v>
      </c>
      <c r="AZ35" s="54"/>
      <c r="BA35" s="57">
        <v>1</v>
      </c>
      <c r="BB35" s="47"/>
      <c r="BC35" s="58"/>
      <c r="BD35" s="58"/>
      <c r="BE35" s="59"/>
    </row>
    <row r="36" spans="2:66" s="46" customFormat="1" ht="145.80000000000001" customHeight="1" thickBot="1">
      <c r="B36" s="195">
        <v>13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285" t="s">
        <v>83</v>
      </c>
      <c r="U36" s="285"/>
      <c r="V36" s="286"/>
      <c r="W36" s="287" t="s">
        <v>70</v>
      </c>
      <c r="X36" s="288"/>
      <c r="Y36" s="288"/>
      <c r="Z36" s="288"/>
      <c r="AA36" s="288"/>
      <c r="AB36" s="288"/>
      <c r="AC36" s="288"/>
      <c r="AD36" s="289"/>
      <c r="AE36" s="197">
        <v>2</v>
      </c>
      <c r="AF36" s="198">
        <f>AE36*30</f>
        <v>60</v>
      </c>
      <c r="AG36" s="198">
        <f>AH36+AJ36+AL36</f>
        <v>18</v>
      </c>
      <c r="AH36" s="198"/>
      <c r="AI36" s="198"/>
      <c r="AJ36" s="198"/>
      <c r="AK36" s="198"/>
      <c r="AL36" s="198">
        <v>18</v>
      </c>
      <c r="AM36" s="199"/>
      <c r="AN36" s="199"/>
      <c r="AO36" s="200">
        <f>AF36-AG36</f>
        <v>42</v>
      </c>
      <c r="AP36" s="77"/>
      <c r="AQ36" s="201">
        <v>2</v>
      </c>
      <c r="AR36" s="201"/>
      <c r="AS36" s="78"/>
      <c r="AT36" s="77"/>
      <c r="AU36" s="201"/>
      <c r="AV36" s="201"/>
      <c r="AW36" s="78"/>
      <c r="AX36" s="77"/>
      <c r="AY36" s="201"/>
      <c r="AZ36" s="201"/>
      <c r="BA36" s="203"/>
      <c r="BB36" s="202">
        <f>SUM(BC36:BE36)</f>
        <v>1</v>
      </c>
      <c r="BC36" s="201"/>
      <c r="BD36" s="201"/>
      <c r="BE36" s="78">
        <v>1</v>
      </c>
      <c r="BH36" s="46" t="s">
        <v>79</v>
      </c>
    </row>
    <row r="37" spans="2:66" s="76" customFormat="1" ht="73.8" customHeight="1" thickBot="1">
      <c r="B37" s="316" t="s">
        <v>110</v>
      </c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79">
        <f t="shared" ref="AE37:AO37" si="0">AE29+AE30+AE31+AE32+AE33+AE35+AE36</f>
        <v>26.5</v>
      </c>
      <c r="AF37" s="209">
        <f t="shared" si="0"/>
        <v>795</v>
      </c>
      <c r="AG37" s="209">
        <f t="shared" si="0"/>
        <v>324</v>
      </c>
      <c r="AH37" s="209">
        <f t="shared" si="0"/>
        <v>90</v>
      </c>
      <c r="AI37" s="209">
        <f t="shared" si="0"/>
        <v>14</v>
      </c>
      <c r="AJ37" s="209">
        <f t="shared" si="0"/>
        <v>36</v>
      </c>
      <c r="AK37" s="209">
        <f t="shared" si="0"/>
        <v>8</v>
      </c>
      <c r="AL37" s="209">
        <f t="shared" si="0"/>
        <v>198</v>
      </c>
      <c r="AM37" s="209">
        <f t="shared" si="0"/>
        <v>24</v>
      </c>
      <c r="AN37" s="210">
        <f t="shared" si="0"/>
        <v>233</v>
      </c>
      <c r="AO37" s="79">
        <f t="shared" si="0"/>
        <v>471</v>
      </c>
      <c r="AP37" s="74">
        <v>3</v>
      </c>
      <c r="AQ37" s="80">
        <v>4</v>
      </c>
      <c r="AR37" s="80">
        <v>3</v>
      </c>
      <c r="AS37" s="75"/>
      <c r="AT37" s="232">
        <v>2</v>
      </c>
      <c r="AU37" s="80"/>
      <c r="AV37" s="80"/>
      <c r="AW37" s="75"/>
      <c r="AX37" s="74">
        <f>AX29+AX30+AX31+AX32+AX33+AX35+AX36</f>
        <v>17</v>
      </c>
      <c r="AY37" s="80">
        <f>AY29+AY30+AY31+AY32+AY33+AY35+AY36</f>
        <v>5</v>
      </c>
      <c r="AZ37" s="80">
        <f>AZ29+AZ30+AZ31+AZ32+AZ33+AZ35+AZ36</f>
        <v>2</v>
      </c>
      <c r="BA37" s="75">
        <f>BA29+BA30+BA31+BA32+BA33+BA35+BA36</f>
        <v>10</v>
      </c>
      <c r="BB37" s="232">
        <f>BB29+BB30+BB31+BB32+BB33+BB35+BB36</f>
        <v>1</v>
      </c>
      <c r="BC37" s="232"/>
      <c r="BD37" s="232"/>
      <c r="BE37" s="232">
        <f>BE29+BE30+BE31+BE32+BE33+BE35+BE36</f>
        <v>1</v>
      </c>
    </row>
    <row r="38" spans="2:66" s="92" customFormat="1" ht="66" customHeight="1" thickBot="1">
      <c r="B38" s="298" t="s">
        <v>112</v>
      </c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302"/>
      <c r="AE38" s="82">
        <f t="shared" ref="AE38:AR38" si="1">AE37+AE27</f>
        <v>37.5</v>
      </c>
      <c r="AF38" s="85">
        <f t="shared" si="1"/>
        <v>1125</v>
      </c>
      <c r="AG38" s="85">
        <f t="shared" si="1"/>
        <v>540</v>
      </c>
      <c r="AH38" s="85">
        <f t="shared" si="1"/>
        <v>162</v>
      </c>
      <c r="AI38" s="85">
        <f t="shared" si="1"/>
        <v>14</v>
      </c>
      <c r="AJ38" s="85">
        <f t="shared" si="1"/>
        <v>180</v>
      </c>
      <c r="AK38" s="85">
        <f t="shared" si="1"/>
        <v>8</v>
      </c>
      <c r="AL38" s="85">
        <f t="shared" si="1"/>
        <v>198</v>
      </c>
      <c r="AM38" s="85">
        <f t="shared" si="1"/>
        <v>24</v>
      </c>
      <c r="AN38" s="84">
        <f t="shared" si="1"/>
        <v>233</v>
      </c>
      <c r="AO38" s="82">
        <f t="shared" si="1"/>
        <v>585</v>
      </c>
      <c r="AP38" s="82">
        <f t="shared" si="1"/>
        <v>3</v>
      </c>
      <c r="AQ38" s="85">
        <f t="shared" si="1"/>
        <v>8</v>
      </c>
      <c r="AR38" s="85">
        <f t="shared" si="1"/>
        <v>7</v>
      </c>
      <c r="AS38" s="84"/>
      <c r="AT38" s="83">
        <v>2</v>
      </c>
      <c r="AU38" s="85"/>
      <c r="AV38" s="85"/>
      <c r="AW38" s="84">
        <f t="shared" ref="AW38:BE38" si="2">AW37+AW27</f>
        <v>1</v>
      </c>
      <c r="AX38" s="82">
        <f t="shared" si="2"/>
        <v>24</v>
      </c>
      <c r="AY38" s="85">
        <f t="shared" si="2"/>
        <v>8</v>
      </c>
      <c r="AZ38" s="85">
        <f t="shared" si="2"/>
        <v>6</v>
      </c>
      <c r="BA38" s="84">
        <f t="shared" si="2"/>
        <v>10</v>
      </c>
      <c r="BB38" s="83">
        <f t="shared" si="2"/>
        <v>6</v>
      </c>
      <c r="BC38" s="83">
        <f t="shared" si="2"/>
        <v>1</v>
      </c>
      <c r="BD38" s="83">
        <f t="shared" si="2"/>
        <v>4</v>
      </c>
      <c r="BE38" s="83">
        <f t="shared" si="2"/>
        <v>1</v>
      </c>
      <c r="BF38" s="90"/>
      <c r="BG38" s="90"/>
      <c r="BH38" s="90"/>
      <c r="BI38" s="90"/>
      <c r="BJ38" s="90"/>
      <c r="BK38" s="226"/>
      <c r="BL38" s="227"/>
      <c r="BM38" s="93"/>
      <c r="BN38" s="93"/>
    </row>
    <row r="39" spans="2:66" s="229" customFormat="1" ht="81.599999999999994" customHeight="1" thickBot="1">
      <c r="B39" s="323" t="s">
        <v>57</v>
      </c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4"/>
      <c r="AM39" s="324"/>
      <c r="AN39" s="324"/>
      <c r="AO39" s="324"/>
      <c r="AP39" s="324"/>
      <c r="AQ39" s="324"/>
      <c r="AR39" s="324"/>
      <c r="AS39" s="324"/>
      <c r="AT39" s="324"/>
      <c r="AU39" s="324"/>
      <c r="AV39" s="324"/>
      <c r="AW39" s="324"/>
      <c r="AX39" s="324"/>
      <c r="AY39" s="324"/>
      <c r="AZ39" s="324"/>
      <c r="BA39" s="324"/>
      <c r="BB39" s="324"/>
      <c r="BC39" s="324"/>
      <c r="BD39" s="324"/>
      <c r="BE39" s="325"/>
      <c r="BF39" s="234"/>
      <c r="BG39" s="234"/>
      <c r="BH39" s="234"/>
      <c r="BI39" s="234"/>
      <c r="BJ39" s="234"/>
      <c r="BL39" s="227"/>
      <c r="BM39" s="228"/>
      <c r="BN39" s="228"/>
    </row>
    <row r="40" spans="2:66" s="229" customFormat="1" ht="81.599999999999994" customHeight="1" thickBot="1">
      <c r="B40" s="308" t="s">
        <v>63</v>
      </c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/>
      <c r="AC40" s="309"/>
      <c r="AD40" s="309"/>
      <c r="AE40" s="309"/>
      <c r="AF40" s="309"/>
      <c r="AG40" s="309"/>
      <c r="AH40" s="309"/>
      <c r="AI40" s="309"/>
      <c r="AJ40" s="309"/>
      <c r="AK40" s="309"/>
      <c r="AL40" s="309"/>
      <c r="AM40" s="309"/>
      <c r="AN40" s="309"/>
      <c r="AO40" s="309"/>
      <c r="AP40" s="309"/>
      <c r="AQ40" s="309"/>
      <c r="AR40" s="309"/>
      <c r="AS40" s="309"/>
      <c r="AT40" s="309"/>
      <c r="AU40" s="309"/>
      <c r="AV40" s="309"/>
      <c r="AW40" s="309"/>
      <c r="AX40" s="309"/>
      <c r="AY40" s="309"/>
      <c r="AZ40" s="309"/>
      <c r="BA40" s="309"/>
      <c r="BB40" s="309"/>
      <c r="BC40" s="309"/>
      <c r="BD40" s="309"/>
      <c r="BE40" s="310"/>
      <c r="BF40" s="230"/>
      <c r="BG40" s="230"/>
      <c r="BH40" s="230"/>
      <c r="BI40" s="230"/>
      <c r="BJ40" s="230"/>
      <c r="BL40" s="227"/>
      <c r="BM40" s="228"/>
      <c r="BN40" s="228"/>
    </row>
    <row r="41" spans="2:66" s="46" customFormat="1" ht="73.8" customHeight="1">
      <c r="B41" s="47">
        <v>14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233"/>
      <c r="T41" s="321" t="s">
        <v>85</v>
      </c>
      <c r="U41" s="321"/>
      <c r="V41" s="322"/>
      <c r="W41" s="282"/>
      <c r="X41" s="283"/>
      <c r="Y41" s="283"/>
      <c r="Z41" s="283"/>
      <c r="AA41" s="283"/>
      <c r="AB41" s="283"/>
      <c r="AC41" s="283"/>
      <c r="AD41" s="284"/>
      <c r="AE41" s="49"/>
      <c r="AF41" s="50"/>
      <c r="AG41" s="50"/>
      <c r="AH41" s="50"/>
      <c r="AI41" s="50"/>
      <c r="AJ41" s="50"/>
      <c r="AK41" s="50"/>
      <c r="AL41" s="50"/>
      <c r="AM41" s="51"/>
      <c r="AN41" s="51"/>
      <c r="AO41" s="52"/>
      <c r="AP41" s="53"/>
      <c r="AQ41" s="54"/>
      <c r="AR41" s="54"/>
      <c r="AS41" s="55"/>
      <c r="AT41" s="56"/>
      <c r="AU41" s="54"/>
      <c r="AV41" s="54"/>
      <c r="AW41" s="55"/>
      <c r="AX41" s="53"/>
      <c r="AY41" s="54"/>
      <c r="AZ41" s="54"/>
      <c r="BA41" s="57"/>
      <c r="BB41" s="56"/>
      <c r="BC41" s="54"/>
      <c r="BD41" s="54"/>
      <c r="BE41" s="55"/>
      <c r="BH41" s="46" t="s">
        <v>79</v>
      </c>
    </row>
    <row r="42" spans="2:66" s="46" customFormat="1" ht="100.2" customHeight="1">
      <c r="B42" s="113">
        <v>14</v>
      </c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273" t="s">
        <v>86</v>
      </c>
      <c r="T42" s="274"/>
      <c r="U42" s="275"/>
      <c r="V42" s="207" t="s">
        <v>84</v>
      </c>
      <c r="W42" s="265" t="s">
        <v>70</v>
      </c>
      <c r="X42" s="269"/>
      <c r="Y42" s="269"/>
      <c r="Z42" s="269"/>
      <c r="AA42" s="269"/>
      <c r="AB42" s="269"/>
      <c r="AC42" s="269"/>
      <c r="AD42" s="270"/>
      <c r="AE42" s="177">
        <v>2.5</v>
      </c>
      <c r="AF42" s="178">
        <f>AE42*30</f>
        <v>75</v>
      </c>
      <c r="AG42" s="178">
        <f>AH42+AJ42+AL42</f>
        <v>36</v>
      </c>
      <c r="AH42" s="178">
        <v>36</v>
      </c>
      <c r="AI42" s="178"/>
      <c r="AJ42" s="178"/>
      <c r="AK42" s="178"/>
      <c r="AL42" s="178"/>
      <c r="AM42" s="179"/>
      <c r="AN42" s="179"/>
      <c r="AO42" s="180">
        <f>AF42-AG42</f>
        <v>39</v>
      </c>
      <c r="AP42" s="181"/>
      <c r="AQ42" s="182">
        <v>2</v>
      </c>
      <c r="AR42" s="182"/>
      <c r="AS42" s="73"/>
      <c r="AT42" s="183"/>
      <c r="AU42" s="182"/>
      <c r="AV42" s="182"/>
      <c r="AW42" s="73"/>
      <c r="AX42" s="181"/>
      <c r="AY42" s="182"/>
      <c r="AZ42" s="182"/>
      <c r="BA42" s="184"/>
      <c r="BB42" s="183">
        <f>SUM(BC42:BE42)</f>
        <v>2</v>
      </c>
      <c r="BC42" s="182">
        <v>2</v>
      </c>
      <c r="BD42" s="182"/>
      <c r="BE42" s="73"/>
    </row>
    <row r="43" spans="2:66" s="46" customFormat="1" ht="100.2" customHeight="1">
      <c r="B43" s="113">
        <v>14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263" t="s">
        <v>88</v>
      </c>
      <c r="T43" s="271"/>
      <c r="U43" s="272"/>
      <c r="V43" s="207" t="s">
        <v>84</v>
      </c>
      <c r="W43" s="265" t="s">
        <v>70</v>
      </c>
      <c r="X43" s="269"/>
      <c r="Y43" s="269"/>
      <c r="Z43" s="269"/>
      <c r="AA43" s="269"/>
      <c r="AB43" s="269"/>
      <c r="AC43" s="269"/>
      <c r="AD43" s="270"/>
      <c r="AE43" s="177">
        <v>2.5</v>
      </c>
      <c r="AF43" s="178">
        <f>AE43*30</f>
        <v>75</v>
      </c>
      <c r="AG43" s="178">
        <f>AH43+AJ43+AL43</f>
        <v>36</v>
      </c>
      <c r="AH43" s="178">
        <v>36</v>
      </c>
      <c r="AI43" s="178"/>
      <c r="AJ43" s="178"/>
      <c r="AK43" s="178"/>
      <c r="AL43" s="178"/>
      <c r="AM43" s="179"/>
      <c r="AN43" s="179"/>
      <c r="AO43" s="180">
        <f>AF43-AG43</f>
        <v>39</v>
      </c>
      <c r="AP43" s="181"/>
      <c r="AQ43" s="182">
        <v>2</v>
      </c>
      <c r="AR43" s="182"/>
      <c r="AS43" s="73"/>
      <c r="AT43" s="183"/>
      <c r="AU43" s="182"/>
      <c r="AV43" s="182"/>
      <c r="AW43" s="73"/>
      <c r="AX43" s="181"/>
      <c r="AY43" s="182"/>
      <c r="AZ43" s="182"/>
      <c r="BA43" s="184"/>
      <c r="BB43" s="183">
        <f>SUM(BC43:BE43)</f>
        <v>2</v>
      </c>
      <c r="BC43" s="182">
        <v>2</v>
      </c>
      <c r="BD43" s="182"/>
      <c r="BE43" s="73"/>
    </row>
    <row r="44" spans="2:66" s="46" customFormat="1" ht="100.2" customHeight="1">
      <c r="B44" s="113">
        <v>14</v>
      </c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263" t="s">
        <v>87</v>
      </c>
      <c r="T44" s="271"/>
      <c r="U44" s="272"/>
      <c r="V44" s="207" t="s">
        <v>84</v>
      </c>
      <c r="W44" s="265" t="s">
        <v>70</v>
      </c>
      <c r="X44" s="269"/>
      <c r="Y44" s="269"/>
      <c r="Z44" s="269"/>
      <c r="AA44" s="269"/>
      <c r="AB44" s="269"/>
      <c r="AC44" s="269"/>
      <c r="AD44" s="270"/>
      <c r="AE44" s="177">
        <v>2.5</v>
      </c>
      <c r="AF44" s="178">
        <f>AE44*30</f>
        <v>75</v>
      </c>
      <c r="AG44" s="178">
        <f>AH44+AJ44+AL44</f>
        <v>36</v>
      </c>
      <c r="AH44" s="178">
        <v>36</v>
      </c>
      <c r="AI44" s="178"/>
      <c r="AJ44" s="178"/>
      <c r="AK44" s="178"/>
      <c r="AL44" s="178"/>
      <c r="AM44" s="179"/>
      <c r="AN44" s="179"/>
      <c r="AO44" s="180">
        <f>AF44-AG44</f>
        <v>39</v>
      </c>
      <c r="AP44" s="181"/>
      <c r="AQ44" s="182">
        <v>2</v>
      </c>
      <c r="AR44" s="182"/>
      <c r="AS44" s="73"/>
      <c r="AT44" s="183"/>
      <c r="AU44" s="182"/>
      <c r="AV44" s="182"/>
      <c r="AW44" s="73"/>
      <c r="AX44" s="181"/>
      <c r="AY44" s="182"/>
      <c r="AZ44" s="182"/>
      <c r="BA44" s="184"/>
      <c r="BB44" s="183">
        <f>SUM(BC44:BE44)</f>
        <v>2</v>
      </c>
      <c r="BC44" s="182">
        <v>2</v>
      </c>
      <c r="BD44" s="182"/>
      <c r="BE44" s="73"/>
    </row>
    <row r="45" spans="2:66" s="46" customFormat="1" ht="73.8" customHeight="1">
      <c r="B45" s="113">
        <v>15</v>
      </c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250"/>
      <c r="T45" s="263" t="s">
        <v>89</v>
      </c>
      <c r="U45" s="263"/>
      <c r="V45" s="268"/>
      <c r="W45" s="265"/>
      <c r="X45" s="269"/>
      <c r="Y45" s="269"/>
      <c r="Z45" s="269"/>
      <c r="AA45" s="269"/>
      <c r="AB45" s="269"/>
      <c r="AC45" s="269"/>
      <c r="AD45" s="270"/>
      <c r="AE45" s="177"/>
      <c r="AF45" s="178"/>
      <c r="AG45" s="178"/>
      <c r="AH45" s="178"/>
      <c r="AI45" s="178"/>
      <c r="AJ45" s="178"/>
      <c r="AK45" s="178"/>
      <c r="AL45" s="178"/>
      <c r="AM45" s="179"/>
      <c r="AN45" s="179"/>
      <c r="AO45" s="180"/>
      <c r="AP45" s="181"/>
      <c r="AQ45" s="182"/>
      <c r="AR45" s="182"/>
      <c r="AS45" s="73"/>
      <c r="AT45" s="183"/>
      <c r="AU45" s="182"/>
      <c r="AV45" s="182"/>
      <c r="AW45" s="73"/>
      <c r="AX45" s="181"/>
      <c r="AY45" s="182"/>
      <c r="AZ45" s="182"/>
      <c r="BA45" s="184"/>
      <c r="BB45" s="183"/>
      <c r="BC45" s="182"/>
      <c r="BD45" s="182"/>
      <c r="BE45" s="73"/>
      <c r="BH45" s="46" t="s">
        <v>79</v>
      </c>
    </row>
    <row r="46" spans="2:66" s="46" customFormat="1" ht="100.2" customHeight="1">
      <c r="B46" s="113">
        <v>15</v>
      </c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273" t="s">
        <v>90</v>
      </c>
      <c r="T46" s="274"/>
      <c r="U46" s="275"/>
      <c r="V46" s="207" t="s">
        <v>84</v>
      </c>
      <c r="W46" s="265" t="s">
        <v>70</v>
      </c>
      <c r="X46" s="269"/>
      <c r="Y46" s="269"/>
      <c r="Z46" s="269"/>
      <c r="AA46" s="269"/>
      <c r="AB46" s="269"/>
      <c r="AC46" s="269"/>
      <c r="AD46" s="270"/>
      <c r="AE46" s="177">
        <v>4</v>
      </c>
      <c r="AF46" s="178">
        <f>AE46*30</f>
        <v>120</v>
      </c>
      <c r="AG46" s="178">
        <f>AH46+AJ46+AL46</f>
        <v>54</v>
      </c>
      <c r="AH46" s="178">
        <v>36</v>
      </c>
      <c r="AI46" s="178"/>
      <c r="AJ46" s="178">
        <v>18</v>
      </c>
      <c r="AK46" s="178"/>
      <c r="AL46" s="178"/>
      <c r="AM46" s="179"/>
      <c r="AN46" s="179"/>
      <c r="AO46" s="180">
        <f>AF46-AG46</f>
        <v>66</v>
      </c>
      <c r="AP46" s="181">
        <v>2</v>
      </c>
      <c r="AQ46" s="182"/>
      <c r="AR46" s="182">
        <v>2</v>
      </c>
      <c r="AS46" s="73"/>
      <c r="AT46" s="183"/>
      <c r="AU46" s="182"/>
      <c r="AV46" s="182"/>
      <c r="AW46" s="73"/>
      <c r="AX46" s="181"/>
      <c r="AY46" s="182"/>
      <c r="AZ46" s="182"/>
      <c r="BA46" s="184"/>
      <c r="BB46" s="183">
        <f>SUM(BC46:BE46)</f>
        <v>3</v>
      </c>
      <c r="BC46" s="182">
        <v>2</v>
      </c>
      <c r="BD46" s="182">
        <v>1</v>
      </c>
      <c r="BE46" s="73"/>
    </row>
    <row r="47" spans="2:66" s="46" customFormat="1" ht="100.2" customHeight="1">
      <c r="B47" s="113">
        <v>15</v>
      </c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263" t="s">
        <v>92</v>
      </c>
      <c r="T47" s="271"/>
      <c r="U47" s="272"/>
      <c r="V47" s="207" t="s">
        <v>84</v>
      </c>
      <c r="W47" s="265" t="s">
        <v>70</v>
      </c>
      <c r="X47" s="269"/>
      <c r="Y47" s="269"/>
      <c r="Z47" s="269"/>
      <c r="AA47" s="269"/>
      <c r="AB47" s="269"/>
      <c r="AC47" s="269"/>
      <c r="AD47" s="270"/>
      <c r="AE47" s="177">
        <v>4</v>
      </c>
      <c r="AF47" s="178">
        <f>AE47*30</f>
        <v>120</v>
      </c>
      <c r="AG47" s="178">
        <f>AH47+AJ47+AL47</f>
        <v>54</v>
      </c>
      <c r="AH47" s="178">
        <v>36</v>
      </c>
      <c r="AI47" s="178"/>
      <c r="AJ47" s="178">
        <v>18</v>
      </c>
      <c r="AK47" s="178"/>
      <c r="AL47" s="178"/>
      <c r="AM47" s="179"/>
      <c r="AN47" s="179"/>
      <c r="AO47" s="180">
        <f>AF47-AG47</f>
        <v>66</v>
      </c>
      <c r="AP47" s="181">
        <v>2</v>
      </c>
      <c r="AQ47" s="182"/>
      <c r="AR47" s="182">
        <v>2</v>
      </c>
      <c r="AS47" s="73"/>
      <c r="AT47" s="183"/>
      <c r="AU47" s="182"/>
      <c r="AV47" s="182"/>
      <c r="AW47" s="73"/>
      <c r="AX47" s="181"/>
      <c r="AY47" s="182"/>
      <c r="AZ47" s="182"/>
      <c r="BA47" s="184"/>
      <c r="BB47" s="183">
        <f>SUM(BC47:BE47)</f>
        <v>3</v>
      </c>
      <c r="BC47" s="182">
        <v>2</v>
      </c>
      <c r="BD47" s="182">
        <v>1</v>
      </c>
      <c r="BE47" s="73"/>
    </row>
    <row r="48" spans="2:66" s="46" customFormat="1" ht="100.2" customHeight="1">
      <c r="B48" s="113">
        <v>15</v>
      </c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263" t="s">
        <v>91</v>
      </c>
      <c r="T48" s="271"/>
      <c r="U48" s="272"/>
      <c r="V48" s="207" t="s">
        <v>84</v>
      </c>
      <c r="W48" s="265" t="s">
        <v>70</v>
      </c>
      <c r="X48" s="269"/>
      <c r="Y48" s="269"/>
      <c r="Z48" s="269"/>
      <c r="AA48" s="269"/>
      <c r="AB48" s="269"/>
      <c r="AC48" s="269"/>
      <c r="AD48" s="270"/>
      <c r="AE48" s="177">
        <v>4</v>
      </c>
      <c r="AF48" s="178">
        <f>AE48*30</f>
        <v>120</v>
      </c>
      <c r="AG48" s="178">
        <f>AH48+AJ48+AL48</f>
        <v>54</v>
      </c>
      <c r="AH48" s="178">
        <v>36</v>
      </c>
      <c r="AI48" s="178"/>
      <c r="AJ48" s="178">
        <v>18</v>
      </c>
      <c r="AK48" s="178"/>
      <c r="AL48" s="178"/>
      <c r="AM48" s="179"/>
      <c r="AN48" s="179"/>
      <c r="AO48" s="180">
        <f>AF48-AG48</f>
        <v>66</v>
      </c>
      <c r="AP48" s="181">
        <v>2</v>
      </c>
      <c r="AQ48" s="182"/>
      <c r="AR48" s="182">
        <v>2</v>
      </c>
      <c r="AS48" s="73"/>
      <c r="AT48" s="183"/>
      <c r="AU48" s="182"/>
      <c r="AV48" s="182"/>
      <c r="AW48" s="73"/>
      <c r="AX48" s="181"/>
      <c r="AY48" s="182"/>
      <c r="AZ48" s="182"/>
      <c r="BA48" s="184"/>
      <c r="BB48" s="183">
        <f>SUM(BC48:BE48)</f>
        <v>3</v>
      </c>
      <c r="BC48" s="182">
        <v>2</v>
      </c>
      <c r="BD48" s="182">
        <v>1</v>
      </c>
      <c r="BE48" s="73"/>
    </row>
    <row r="49" spans="2:61" s="46" customFormat="1" ht="73.8" customHeight="1">
      <c r="B49" s="113">
        <v>16</v>
      </c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250"/>
      <c r="T49" s="263" t="s">
        <v>93</v>
      </c>
      <c r="U49" s="263"/>
      <c r="V49" s="268"/>
      <c r="W49" s="265"/>
      <c r="X49" s="269"/>
      <c r="Y49" s="269"/>
      <c r="Z49" s="269"/>
      <c r="AA49" s="269"/>
      <c r="AB49" s="269"/>
      <c r="AC49" s="269"/>
      <c r="AD49" s="270"/>
      <c r="AE49" s="177"/>
      <c r="AF49" s="178"/>
      <c r="AG49" s="178"/>
      <c r="AH49" s="178"/>
      <c r="AI49" s="178"/>
      <c r="AJ49" s="178"/>
      <c r="AK49" s="178"/>
      <c r="AL49" s="178"/>
      <c r="AM49" s="179"/>
      <c r="AN49" s="179"/>
      <c r="AO49" s="180"/>
      <c r="AP49" s="181"/>
      <c r="AQ49" s="182"/>
      <c r="AR49" s="182"/>
      <c r="AS49" s="73"/>
      <c r="AT49" s="183"/>
      <c r="AU49" s="182"/>
      <c r="AV49" s="182"/>
      <c r="AW49" s="73"/>
      <c r="AX49" s="181"/>
      <c r="AY49" s="182"/>
      <c r="AZ49" s="182"/>
      <c r="BA49" s="184"/>
      <c r="BB49" s="183"/>
      <c r="BC49" s="182"/>
      <c r="BD49" s="182"/>
      <c r="BE49" s="73"/>
      <c r="BH49" s="46" t="s">
        <v>79</v>
      </c>
    </row>
    <row r="50" spans="2:61" s="46" customFormat="1" ht="100.2" customHeight="1">
      <c r="B50" s="113">
        <v>16</v>
      </c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263" t="s">
        <v>94</v>
      </c>
      <c r="T50" s="271"/>
      <c r="U50" s="272"/>
      <c r="V50" s="207" t="s">
        <v>84</v>
      </c>
      <c r="W50" s="265" t="s">
        <v>70</v>
      </c>
      <c r="X50" s="269"/>
      <c r="Y50" s="269"/>
      <c r="Z50" s="269"/>
      <c r="AA50" s="269"/>
      <c r="AB50" s="269"/>
      <c r="AC50" s="269"/>
      <c r="AD50" s="270"/>
      <c r="AE50" s="177">
        <v>6</v>
      </c>
      <c r="AF50" s="178">
        <f>AE50*30</f>
        <v>180</v>
      </c>
      <c r="AG50" s="178">
        <f>AH50+AJ50+AL50</f>
        <v>90</v>
      </c>
      <c r="AH50" s="178">
        <v>36</v>
      </c>
      <c r="AI50" s="178"/>
      <c r="AJ50" s="178">
        <v>9</v>
      </c>
      <c r="AK50" s="178"/>
      <c r="AL50" s="178">
        <v>45</v>
      </c>
      <c r="AM50" s="179"/>
      <c r="AN50" s="179"/>
      <c r="AO50" s="180">
        <f>AF50-AG50</f>
        <v>90</v>
      </c>
      <c r="AP50" s="181"/>
      <c r="AQ50" s="182">
        <v>2</v>
      </c>
      <c r="AR50" s="182">
        <v>2</v>
      </c>
      <c r="AS50" s="73"/>
      <c r="AT50" s="183"/>
      <c r="AU50" s="182"/>
      <c r="AV50" s="182">
        <v>2</v>
      </c>
      <c r="AW50" s="73"/>
      <c r="AX50" s="181"/>
      <c r="AY50" s="182"/>
      <c r="AZ50" s="182"/>
      <c r="BA50" s="184"/>
      <c r="BB50" s="183">
        <f>SUM(BC50:BE50)</f>
        <v>5</v>
      </c>
      <c r="BC50" s="182">
        <v>2</v>
      </c>
      <c r="BD50" s="182">
        <v>0.5</v>
      </c>
      <c r="BE50" s="73">
        <v>2.5</v>
      </c>
      <c r="BI50" s="46" t="s">
        <v>79</v>
      </c>
    </row>
    <row r="51" spans="2:61" s="46" customFormat="1" ht="100.2" customHeight="1">
      <c r="B51" s="113">
        <v>16</v>
      </c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263" t="s">
        <v>100</v>
      </c>
      <c r="T51" s="271"/>
      <c r="U51" s="272"/>
      <c r="V51" s="207" t="s">
        <v>84</v>
      </c>
      <c r="W51" s="265" t="s">
        <v>70</v>
      </c>
      <c r="X51" s="269"/>
      <c r="Y51" s="269"/>
      <c r="Z51" s="269"/>
      <c r="AA51" s="269"/>
      <c r="AB51" s="269"/>
      <c r="AC51" s="269"/>
      <c r="AD51" s="270"/>
      <c r="AE51" s="177">
        <v>6</v>
      </c>
      <c r="AF51" s="178">
        <f>AE51*30</f>
        <v>180</v>
      </c>
      <c r="AG51" s="178">
        <f>AH51+AJ51+AL51</f>
        <v>90</v>
      </c>
      <c r="AH51" s="178">
        <v>36</v>
      </c>
      <c r="AI51" s="178"/>
      <c r="AJ51" s="178">
        <v>9</v>
      </c>
      <c r="AK51" s="178"/>
      <c r="AL51" s="178">
        <v>45</v>
      </c>
      <c r="AM51" s="179"/>
      <c r="AN51" s="179"/>
      <c r="AO51" s="180">
        <f>AF51-AG51</f>
        <v>90</v>
      </c>
      <c r="AP51" s="181"/>
      <c r="AQ51" s="182">
        <v>2</v>
      </c>
      <c r="AR51" s="182">
        <v>2</v>
      </c>
      <c r="AS51" s="73"/>
      <c r="AT51" s="183"/>
      <c r="AU51" s="182"/>
      <c r="AV51" s="182">
        <v>2</v>
      </c>
      <c r="AW51" s="73"/>
      <c r="AX51" s="181"/>
      <c r="AY51" s="182"/>
      <c r="AZ51" s="182"/>
      <c r="BA51" s="184"/>
      <c r="BB51" s="183">
        <f>SUM(BC51:BE51)</f>
        <v>5</v>
      </c>
      <c r="BC51" s="182">
        <v>2</v>
      </c>
      <c r="BD51" s="182">
        <v>0.5</v>
      </c>
      <c r="BE51" s="73">
        <v>2.5</v>
      </c>
    </row>
    <row r="52" spans="2:61" s="46" customFormat="1" ht="100.2" customHeight="1">
      <c r="B52" s="113">
        <v>16</v>
      </c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263" t="s">
        <v>95</v>
      </c>
      <c r="T52" s="271"/>
      <c r="U52" s="272"/>
      <c r="V52" s="207" t="s">
        <v>84</v>
      </c>
      <c r="W52" s="265" t="s">
        <v>70</v>
      </c>
      <c r="X52" s="269"/>
      <c r="Y52" s="269"/>
      <c r="Z52" s="269"/>
      <c r="AA52" s="269"/>
      <c r="AB52" s="269"/>
      <c r="AC52" s="269"/>
      <c r="AD52" s="270"/>
      <c r="AE52" s="177">
        <v>6</v>
      </c>
      <c r="AF52" s="178">
        <f>AE52*30</f>
        <v>180</v>
      </c>
      <c r="AG52" s="178">
        <f>AH52+AJ52+AL52</f>
        <v>90</v>
      </c>
      <c r="AH52" s="178">
        <v>36</v>
      </c>
      <c r="AI52" s="178"/>
      <c r="AJ52" s="178">
        <v>9</v>
      </c>
      <c r="AK52" s="178"/>
      <c r="AL52" s="178">
        <v>45</v>
      </c>
      <c r="AM52" s="179"/>
      <c r="AN52" s="179"/>
      <c r="AO52" s="180">
        <f>AF52-AG52</f>
        <v>90</v>
      </c>
      <c r="AP52" s="181"/>
      <c r="AQ52" s="182">
        <v>2</v>
      </c>
      <c r="AR52" s="182">
        <v>2</v>
      </c>
      <c r="AS52" s="73"/>
      <c r="AT52" s="183"/>
      <c r="AU52" s="182"/>
      <c r="AV52" s="182">
        <v>2</v>
      </c>
      <c r="AW52" s="73"/>
      <c r="AX52" s="181"/>
      <c r="AY52" s="182"/>
      <c r="AZ52" s="182"/>
      <c r="BA52" s="184"/>
      <c r="BB52" s="183">
        <f>SUM(BC52:BE52)</f>
        <v>5</v>
      </c>
      <c r="BC52" s="182">
        <v>2</v>
      </c>
      <c r="BD52" s="182">
        <v>0.5</v>
      </c>
      <c r="BE52" s="73">
        <v>2.5</v>
      </c>
    </row>
    <row r="53" spans="2:61" s="46" customFormat="1" ht="73.8" customHeight="1">
      <c r="B53" s="113">
        <v>17</v>
      </c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250"/>
      <c r="T53" s="263" t="s">
        <v>96</v>
      </c>
      <c r="U53" s="263"/>
      <c r="V53" s="268"/>
      <c r="W53" s="265"/>
      <c r="X53" s="269"/>
      <c r="Y53" s="269"/>
      <c r="Z53" s="269"/>
      <c r="AA53" s="269"/>
      <c r="AB53" s="269"/>
      <c r="AC53" s="269"/>
      <c r="AD53" s="270"/>
      <c r="AE53" s="177"/>
      <c r="AF53" s="178"/>
      <c r="AG53" s="178"/>
      <c r="AH53" s="178"/>
      <c r="AI53" s="178"/>
      <c r="AJ53" s="178"/>
      <c r="AK53" s="178"/>
      <c r="AL53" s="178"/>
      <c r="AM53" s="179"/>
      <c r="AN53" s="179"/>
      <c r="AO53" s="180"/>
      <c r="AP53" s="181"/>
      <c r="AQ53" s="182"/>
      <c r="AR53" s="182"/>
      <c r="AS53" s="73"/>
      <c r="AT53" s="183"/>
      <c r="AU53" s="182"/>
      <c r="AV53" s="182"/>
      <c r="AW53" s="73"/>
      <c r="AX53" s="181"/>
      <c r="AY53" s="182"/>
      <c r="AZ53" s="182"/>
      <c r="BA53" s="184"/>
      <c r="BB53" s="183"/>
      <c r="BC53" s="182"/>
      <c r="BD53" s="182"/>
      <c r="BE53" s="73"/>
      <c r="BH53" s="46" t="s">
        <v>79</v>
      </c>
    </row>
    <row r="54" spans="2:61" s="46" customFormat="1" ht="100.2" customHeight="1">
      <c r="B54" s="113">
        <v>17</v>
      </c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263" t="s">
        <v>97</v>
      </c>
      <c r="T54" s="263"/>
      <c r="U54" s="264"/>
      <c r="V54" s="207" t="s">
        <v>84</v>
      </c>
      <c r="W54" s="265" t="s">
        <v>70</v>
      </c>
      <c r="X54" s="266"/>
      <c r="Y54" s="266"/>
      <c r="Z54" s="266"/>
      <c r="AA54" s="266"/>
      <c r="AB54" s="266"/>
      <c r="AC54" s="266"/>
      <c r="AD54" s="267"/>
      <c r="AE54" s="177">
        <v>4</v>
      </c>
      <c r="AF54" s="178">
        <f>AE54*30</f>
        <v>120</v>
      </c>
      <c r="AG54" s="178">
        <f>AH54+AJ54+AL54</f>
        <v>54</v>
      </c>
      <c r="AH54" s="178">
        <v>36</v>
      </c>
      <c r="AI54" s="178"/>
      <c r="AJ54" s="178">
        <v>18</v>
      </c>
      <c r="AK54" s="178"/>
      <c r="AL54" s="178"/>
      <c r="AM54" s="179"/>
      <c r="AN54" s="179"/>
      <c r="AO54" s="180">
        <f>AF54-AG54</f>
        <v>66</v>
      </c>
      <c r="AP54" s="181">
        <v>2</v>
      </c>
      <c r="AQ54" s="182"/>
      <c r="AR54" s="182">
        <v>2</v>
      </c>
      <c r="AS54" s="73"/>
      <c r="AT54" s="183"/>
      <c r="AU54" s="182"/>
      <c r="AV54" s="182"/>
      <c r="AW54" s="73"/>
      <c r="AX54" s="181"/>
      <c r="AY54" s="182"/>
      <c r="AZ54" s="182"/>
      <c r="BA54" s="184"/>
      <c r="BB54" s="183">
        <f>SUM(BC54:BE54)</f>
        <v>3</v>
      </c>
      <c r="BC54" s="182">
        <v>2</v>
      </c>
      <c r="BD54" s="182">
        <v>1</v>
      </c>
      <c r="BE54" s="73"/>
      <c r="BI54" s="46" t="s">
        <v>79</v>
      </c>
    </row>
    <row r="55" spans="2:61" s="46" customFormat="1" ht="136.19999999999999" customHeight="1">
      <c r="B55" s="113">
        <v>17</v>
      </c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263" t="s">
        <v>99</v>
      </c>
      <c r="T55" s="263"/>
      <c r="U55" s="264"/>
      <c r="V55" s="207" t="s">
        <v>84</v>
      </c>
      <c r="W55" s="265" t="s">
        <v>70</v>
      </c>
      <c r="X55" s="266"/>
      <c r="Y55" s="266"/>
      <c r="Z55" s="266"/>
      <c r="AA55" s="266"/>
      <c r="AB55" s="266"/>
      <c r="AC55" s="266"/>
      <c r="AD55" s="267"/>
      <c r="AE55" s="177">
        <v>4</v>
      </c>
      <c r="AF55" s="178">
        <f>AE55*30</f>
        <v>120</v>
      </c>
      <c r="AG55" s="178">
        <f>AH55+AJ55+AL55</f>
        <v>54</v>
      </c>
      <c r="AH55" s="178">
        <v>36</v>
      </c>
      <c r="AI55" s="178"/>
      <c r="AJ55" s="178">
        <v>18</v>
      </c>
      <c r="AK55" s="178"/>
      <c r="AL55" s="178"/>
      <c r="AM55" s="179"/>
      <c r="AN55" s="179"/>
      <c r="AO55" s="180">
        <f>AF55-AG55</f>
        <v>66</v>
      </c>
      <c r="AP55" s="181">
        <v>2</v>
      </c>
      <c r="AQ55" s="182"/>
      <c r="AR55" s="182">
        <v>2</v>
      </c>
      <c r="AS55" s="73"/>
      <c r="AT55" s="183"/>
      <c r="AU55" s="182"/>
      <c r="AV55" s="182"/>
      <c r="AW55" s="73"/>
      <c r="AX55" s="181"/>
      <c r="AY55" s="182"/>
      <c r="AZ55" s="182"/>
      <c r="BA55" s="184"/>
      <c r="BB55" s="183">
        <f>SUM(BC55:BE55)</f>
        <v>3</v>
      </c>
      <c r="BC55" s="182">
        <v>2</v>
      </c>
      <c r="BD55" s="182">
        <v>1</v>
      </c>
      <c r="BE55" s="73"/>
      <c r="BI55" s="46" t="s">
        <v>79</v>
      </c>
    </row>
    <row r="56" spans="2:61" s="46" customFormat="1" ht="95.4" customHeight="1">
      <c r="B56" s="113">
        <v>17</v>
      </c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263" t="s">
        <v>98</v>
      </c>
      <c r="T56" s="263"/>
      <c r="U56" s="264"/>
      <c r="V56" s="207" t="s">
        <v>84</v>
      </c>
      <c r="W56" s="265" t="s">
        <v>70</v>
      </c>
      <c r="X56" s="266"/>
      <c r="Y56" s="266"/>
      <c r="Z56" s="266"/>
      <c r="AA56" s="266"/>
      <c r="AB56" s="266"/>
      <c r="AC56" s="266"/>
      <c r="AD56" s="267"/>
      <c r="AE56" s="177">
        <v>4</v>
      </c>
      <c r="AF56" s="178">
        <f>AE56*30</f>
        <v>120</v>
      </c>
      <c r="AG56" s="178">
        <f>AH56+AJ56+AL56</f>
        <v>54</v>
      </c>
      <c r="AH56" s="178">
        <v>36</v>
      </c>
      <c r="AI56" s="178"/>
      <c r="AJ56" s="178">
        <v>18</v>
      </c>
      <c r="AK56" s="178"/>
      <c r="AL56" s="178"/>
      <c r="AM56" s="179"/>
      <c r="AN56" s="179"/>
      <c r="AO56" s="180">
        <f>AF56-AG56</f>
        <v>66</v>
      </c>
      <c r="AP56" s="181">
        <v>2</v>
      </c>
      <c r="AQ56" s="182"/>
      <c r="AR56" s="182">
        <v>2</v>
      </c>
      <c r="AS56" s="73"/>
      <c r="AT56" s="183"/>
      <c r="AU56" s="182"/>
      <c r="AV56" s="182"/>
      <c r="AW56" s="73"/>
      <c r="AX56" s="181"/>
      <c r="AY56" s="182"/>
      <c r="AZ56" s="182"/>
      <c r="BA56" s="184"/>
      <c r="BB56" s="183">
        <f>SUM(BC56:BE56)</f>
        <v>3</v>
      </c>
      <c r="BC56" s="182">
        <v>2</v>
      </c>
      <c r="BD56" s="182">
        <v>1</v>
      </c>
      <c r="BE56" s="73"/>
    </row>
    <row r="57" spans="2:61" s="46" customFormat="1" ht="73.8" customHeight="1">
      <c r="B57" s="113">
        <v>18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50"/>
      <c r="T57" s="263" t="s">
        <v>101</v>
      </c>
      <c r="U57" s="263"/>
      <c r="V57" s="268"/>
      <c r="W57" s="265"/>
      <c r="X57" s="269"/>
      <c r="Y57" s="269"/>
      <c r="Z57" s="269"/>
      <c r="AA57" s="269"/>
      <c r="AB57" s="269"/>
      <c r="AC57" s="269"/>
      <c r="AD57" s="270"/>
      <c r="AE57" s="177"/>
      <c r="AF57" s="178"/>
      <c r="AG57" s="178"/>
      <c r="AH57" s="178"/>
      <c r="AI57" s="178"/>
      <c r="AJ57" s="178"/>
      <c r="AK57" s="178"/>
      <c r="AL57" s="178"/>
      <c r="AM57" s="179"/>
      <c r="AN57" s="179"/>
      <c r="AO57" s="180"/>
      <c r="AP57" s="181"/>
      <c r="AQ57" s="182"/>
      <c r="AR57" s="182"/>
      <c r="AS57" s="73"/>
      <c r="AT57" s="183"/>
      <c r="AU57" s="182"/>
      <c r="AV57" s="182"/>
      <c r="AW57" s="73"/>
      <c r="AX57" s="181"/>
      <c r="AY57" s="182"/>
      <c r="AZ57" s="182"/>
      <c r="BA57" s="184"/>
      <c r="BB57" s="183"/>
      <c r="BC57" s="182"/>
      <c r="BD57" s="182"/>
      <c r="BE57" s="73"/>
      <c r="BH57" s="46" t="s">
        <v>79</v>
      </c>
    </row>
    <row r="58" spans="2:61" s="46" customFormat="1" ht="100.2" customHeight="1">
      <c r="B58" s="113">
        <v>18</v>
      </c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263" t="s">
        <v>102</v>
      </c>
      <c r="T58" s="263"/>
      <c r="U58" s="264"/>
      <c r="V58" s="207" t="s">
        <v>84</v>
      </c>
      <c r="W58" s="265" t="s">
        <v>70</v>
      </c>
      <c r="X58" s="266"/>
      <c r="Y58" s="266"/>
      <c r="Z58" s="266"/>
      <c r="AA58" s="266"/>
      <c r="AB58" s="266"/>
      <c r="AC58" s="266"/>
      <c r="AD58" s="267"/>
      <c r="AE58" s="177">
        <v>4</v>
      </c>
      <c r="AF58" s="178">
        <f>AE58*30</f>
        <v>120</v>
      </c>
      <c r="AG58" s="178">
        <f>AH58+AJ58+AL58</f>
        <v>54</v>
      </c>
      <c r="AH58" s="178">
        <v>36</v>
      </c>
      <c r="AI58" s="178"/>
      <c r="AJ58" s="178">
        <v>18</v>
      </c>
      <c r="AK58" s="178"/>
      <c r="AL58" s="178"/>
      <c r="AM58" s="179"/>
      <c r="AN58" s="179"/>
      <c r="AO58" s="180">
        <f>AF58-AG58</f>
        <v>66</v>
      </c>
      <c r="AP58" s="181">
        <v>2</v>
      </c>
      <c r="AQ58" s="182"/>
      <c r="AR58" s="182">
        <v>2</v>
      </c>
      <c r="AS58" s="73"/>
      <c r="AT58" s="183"/>
      <c r="AU58" s="182"/>
      <c r="AV58" s="182"/>
      <c r="AW58" s="73"/>
      <c r="AX58" s="181"/>
      <c r="AY58" s="182"/>
      <c r="AZ58" s="182"/>
      <c r="BA58" s="184"/>
      <c r="BB58" s="183">
        <f>SUM(BC58:BE58)</f>
        <v>3</v>
      </c>
      <c r="BC58" s="182">
        <v>2</v>
      </c>
      <c r="BD58" s="182">
        <v>1</v>
      </c>
      <c r="BE58" s="73"/>
      <c r="BI58" s="46" t="s">
        <v>79</v>
      </c>
    </row>
    <row r="59" spans="2:61" s="46" customFormat="1" ht="138.6" customHeight="1">
      <c r="B59" s="113">
        <v>18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263" t="s">
        <v>104</v>
      </c>
      <c r="T59" s="263"/>
      <c r="U59" s="264"/>
      <c r="V59" s="207" t="s">
        <v>84</v>
      </c>
      <c r="W59" s="265" t="s">
        <v>70</v>
      </c>
      <c r="X59" s="266"/>
      <c r="Y59" s="266"/>
      <c r="Z59" s="266"/>
      <c r="AA59" s="266"/>
      <c r="AB59" s="266"/>
      <c r="AC59" s="266"/>
      <c r="AD59" s="267"/>
      <c r="AE59" s="177">
        <v>4</v>
      </c>
      <c r="AF59" s="178">
        <f>AE59*30</f>
        <v>120</v>
      </c>
      <c r="AG59" s="178">
        <f>AH59+AJ59+AL59</f>
        <v>54</v>
      </c>
      <c r="AH59" s="178">
        <v>36</v>
      </c>
      <c r="AI59" s="178"/>
      <c r="AJ59" s="178">
        <v>18</v>
      </c>
      <c r="AK59" s="178"/>
      <c r="AL59" s="178"/>
      <c r="AM59" s="179"/>
      <c r="AN59" s="179"/>
      <c r="AO59" s="180">
        <f>AF59-AG59</f>
        <v>66</v>
      </c>
      <c r="AP59" s="181">
        <v>2</v>
      </c>
      <c r="AQ59" s="182"/>
      <c r="AR59" s="182">
        <v>2</v>
      </c>
      <c r="AS59" s="73"/>
      <c r="AT59" s="183"/>
      <c r="AU59" s="182"/>
      <c r="AV59" s="182"/>
      <c r="AW59" s="73"/>
      <c r="AX59" s="181"/>
      <c r="AY59" s="182"/>
      <c r="AZ59" s="182"/>
      <c r="BA59" s="184"/>
      <c r="BB59" s="183">
        <f>SUM(BC59:BE59)</f>
        <v>3</v>
      </c>
      <c r="BC59" s="182">
        <v>2</v>
      </c>
      <c r="BD59" s="182">
        <v>1</v>
      </c>
      <c r="BE59" s="73"/>
      <c r="BI59" s="46" t="s">
        <v>79</v>
      </c>
    </row>
    <row r="60" spans="2:61" s="46" customFormat="1" ht="141" customHeight="1">
      <c r="B60" s="113">
        <v>18</v>
      </c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263" t="s">
        <v>103</v>
      </c>
      <c r="T60" s="263"/>
      <c r="U60" s="264"/>
      <c r="V60" s="207" t="s">
        <v>84</v>
      </c>
      <c r="W60" s="265" t="s">
        <v>70</v>
      </c>
      <c r="X60" s="266"/>
      <c r="Y60" s="266"/>
      <c r="Z60" s="266"/>
      <c r="AA60" s="266"/>
      <c r="AB60" s="266"/>
      <c r="AC60" s="266"/>
      <c r="AD60" s="267"/>
      <c r="AE60" s="177">
        <v>4</v>
      </c>
      <c r="AF60" s="178">
        <f>AE60*30</f>
        <v>120</v>
      </c>
      <c r="AG60" s="178">
        <f>AH60+AJ60+AL60</f>
        <v>54</v>
      </c>
      <c r="AH60" s="178">
        <v>36</v>
      </c>
      <c r="AI60" s="178"/>
      <c r="AJ60" s="178">
        <v>18</v>
      </c>
      <c r="AK60" s="178"/>
      <c r="AL60" s="178"/>
      <c r="AM60" s="179"/>
      <c r="AN60" s="179"/>
      <c r="AO60" s="180">
        <f>AF60-AG60</f>
        <v>66</v>
      </c>
      <c r="AP60" s="181">
        <v>2</v>
      </c>
      <c r="AQ60" s="182"/>
      <c r="AR60" s="182">
        <v>2</v>
      </c>
      <c r="AS60" s="73"/>
      <c r="AT60" s="183"/>
      <c r="AU60" s="182"/>
      <c r="AV60" s="182"/>
      <c r="AW60" s="73"/>
      <c r="AX60" s="181"/>
      <c r="AY60" s="182"/>
      <c r="AZ60" s="182"/>
      <c r="BA60" s="184"/>
      <c r="BB60" s="183">
        <f>SUM(BC60:BE60)</f>
        <v>3</v>
      </c>
      <c r="BC60" s="182">
        <v>2</v>
      </c>
      <c r="BD60" s="182">
        <v>1</v>
      </c>
      <c r="BE60" s="73"/>
    </row>
    <row r="61" spans="2:61" s="46" customFormat="1" ht="73.8" customHeight="1">
      <c r="B61" s="113">
        <v>19</v>
      </c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250"/>
      <c r="T61" s="263" t="s">
        <v>105</v>
      </c>
      <c r="U61" s="263"/>
      <c r="V61" s="268"/>
      <c r="W61" s="265"/>
      <c r="X61" s="269"/>
      <c r="Y61" s="269"/>
      <c r="Z61" s="269"/>
      <c r="AA61" s="269"/>
      <c r="AB61" s="269"/>
      <c r="AC61" s="269"/>
      <c r="AD61" s="270"/>
      <c r="AE61" s="177"/>
      <c r="AF61" s="178"/>
      <c r="AG61" s="178"/>
      <c r="AH61" s="178"/>
      <c r="AI61" s="178"/>
      <c r="AJ61" s="178"/>
      <c r="AK61" s="178"/>
      <c r="AL61" s="178"/>
      <c r="AM61" s="179"/>
      <c r="AN61" s="179"/>
      <c r="AO61" s="180"/>
      <c r="AP61" s="181"/>
      <c r="AQ61" s="182"/>
      <c r="AR61" s="182"/>
      <c r="AS61" s="73"/>
      <c r="AT61" s="183"/>
      <c r="AU61" s="182"/>
      <c r="AV61" s="182"/>
      <c r="AW61" s="73"/>
      <c r="AX61" s="181"/>
      <c r="AY61" s="182"/>
      <c r="AZ61" s="182"/>
      <c r="BA61" s="184"/>
      <c r="BB61" s="183"/>
      <c r="BC61" s="182"/>
      <c r="BD61" s="182"/>
      <c r="BE61" s="73"/>
      <c r="BH61" s="46" t="s">
        <v>79</v>
      </c>
    </row>
    <row r="62" spans="2:61" s="46" customFormat="1" ht="100.2" customHeight="1">
      <c r="B62" s="113">
        <v>19</v>
      </c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263" t="s">
        <v>106</v>
      </c>
      <c r="T62" s="263"/>
      <c r="U62" s="264"/>
      <c r="V62" s="207" t="s">
        <v>84</v>
      </c>
      <c r="W62" s="265" t="s">
        <v>70</v>
      </c>
      <c r="X62" s="266"/>
      <c r="Y62" s="266"/>
      <c r="Z62" s="266"/>
      <c r="AA62" s="266"/>
      <c r="AB62" s="266"/>
      <c r="AC62" s="266"/>
      <c r="AD62" s="267"/>
      <c r="AE62" s="177">
        <v>2</v>
      </c>
      <c r="AF62" s="178">
        <f>AE62*30</f>
        <v>60</v>
      </c>
      <c r="AG62" s="178">
        <f>AH62+AJ62+AL62</f>
        <v>36</v>
      </c>
      <c r="AH62" s="178">
        <v>18</v>
      </c>
      <c r="AI62" s="178"/>
      <c r="AJ62" s="178">
        <v>18</v>
      </c>
      <c r="AK62" s="178"/>
      <c r="AL62" s="178"/>
      <c r="AM62" s="179"/>
      <c r="AN62" s="179"/>
      <c r="AO62" s="180">
        <f>AF62-AG62</f>
        <v>24</v>
      </c>
      <c r="AP62" s="181"/>
      <c r="AQ62" s="182">
        <v>2</v>
      </c>
      <c r="AR62" s="182">
        <v>2</v>
      </c>
      <c r="AS62" s="73"/>
      <c r="AT62" s="183"/>
      <c r="AU62" s="182"/>
      <c r="AV62" s="182"/>
      <c r="AW62" s="73"/>
      <c r="AX62" s="181"/>
      <c r="AY62" s="182"/>
      <c r="AZ62" s="182"/>
      <c r="BA62" s="184"/>
      <c r="BB62" s="183">
        <f>SUM(BC62:BE62)</f>
        <v>2</v>
      </c>
      <c r="BC62" s="182">
        <v>1</v>
      </c>
      <c r="BD62" s="182">
        <v>1</v>
      </c>
      <c r="BE62" s="73"/>
      <c r="BI62" s="46" t="s">
        <v>79</v>
      </c>
    </row>
    <row r="63" spans="2:61" s="46" customFormat="1" ht="112.2" customHeight="1">
      <c r="B63" s="113">
        <v>19</v>
      </c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263" t="s">
        <v>108</v>
      </c>
      <c r="T63" s="263"/>
      <c r="U63" s="264"/>
      <c r="V63" s="207" t="s">
        <v>84</v>
      </c>
      <c r="W63" s="265" t="s">
        <v>70</v>
      </c>
      <c r="X63" s="266"/>
      <c r="Y63" s="266"/>
      <c r="Z63" s="266"/>
      <c r="AA63" s="266"/>
      <c r="AB63" s="266"/>
      <c r="AC63" s="266"/>
      <c r="AD63" s="267"/>
      <c r="AE63" s="177">
        <v>2</v>
      </c>
      <c r="AF63" s="178">
        <f>AE63*30</f>
        <v>60</v>
      </c>
      <c r="AG63" s="178">
        <f>AH63+AJ63+AL63</f>
        <v>36</v>
      </c>
      <c r="AH63" s="178">
        <v>18</v>
      </c>
      <c r="AI63" s="178"/>
      <c r="AJ63" s="178">
        <v>18</v>
      </c>
      <c r="AK63" s="178"/>
      <c r="AL63" s="178"/>
      <c r="AM63" s="179"/>
      <c r="AN63" s="179"/>
      <c r="AO63" s="180">
        <f>AF63-AG63</f>
        <v>24</v>
      </c>
      <c r="AP63" s="181"/>
      <c r="AQ63" s="182">
        <v>2</v>
      </c>
      <c r="AR63" s="182">
        <v>2</v>
      </c>
      <c r="AS63" s="73"/>
      <c r="AT63" s="183"/>
      <c r="AU63" s="182"/>
      <c r="AV63" s="182"/>
      <c r="AW63" s="73"/>
      <c r="AX63" s="181"/>
      <c r="AY63" s="182"/>
      <c r="AZ63" s="182"/>
      <c r="BA63" s="184"/>
      <c r="BB63" s="183">
        <f>SUM(BC63:BE63)</f>
        <v>2</v>
      </c>
      <c r="BC63" s="182">
        <v>1</v>
      </c>
      <c r="BD63" s="182">
        <v>1</v>
      </c>
      <c r="BE63" s="73"/>
      <c r="BI63" s="46" t="s">
        <v>79</v>
      </c>
    </row>
    <row r="64" spans="2:61" s="46" customFormat="1" ht="117" customHeight="1" thickBot="1">
      <c r="B64" s="124">
        <v>19</v>
      </c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258" t="s">
        <v>107</v>
      </c>
      <c r="T64" s="258"/>
      <c r="U64" s="259"/>
      <c r="V64" s="208" t="s">
        <v>84</v>
      </c>
      <c r="W64" s="260" t="s">
        <v>70</v>
      </c>
      <c r="X64" s="261"/>
      <c r="Y64" s="261"/>
      <c r="Z64" s="261"/>
      <c r="AA64" s="261"/>
      <c r="AB64" s="261"/>
      <c r="AC64" s="261"/>
      <c r="AD64" s="262"/>
      <c r="AE64" s="186">
        <v>2</v>
      </c>
      <c r="AF64" s="187">
        <f>AE64*30</f>
        <v>60</v>
      </c>
      <c r="AG64" s="187">
        <f>AH64+AJ64+AL64</f>
        <v>36</v>
      </c>
      <c r="AH64" s="187">
        <v>18</v>
      </c>
      <c r="AI64" s="187"/>
      <c r="AJ64" s="187">
        <v>18</v>
      </c>
      <c r="AK64" s="187"/>
      <c r="AL64" s="187"/>
      <c r="AM64" s="188"/>
      <c r="AN64" s="188"/>
      <c r="AO64" s="189">
        <f>AF64-AG64</f>
        <v>24</v>
      </c>
      <c r="AP64" s="190"/>
      <c r="AQ64" s="191">
        <v>2</v>
      </c>
      <c r="AR64" s="191">
        <v>2</v>
      </c>
      <c r="AS64" s="192"/>
      <c r="AT64" s="193"/>
      <c r="AU64" s="191"/>
      <c r="AV64" s="191"/>
      <c r="AW64" s="192"/>
      <c r="AX64" s="190"/>
      <c r="AY64" s="191"/>
      <c r="AZ64" s="191"/>
      <c r="BA64" s="194"/>
      <c r="BB64" s="193">
        <f>SUM(BC64:BE64)</f>
        <v>2</v>
      </c>
      <c r="BC64" s="191">
        <v>1</v>
      </c>
      <c r="BD64" s="191">
        <v>1</v>
      </c>
      <c r="BE64" s="192"/>
      <c r="BI64" s="235"/>
    </row>
    <row r="65" spans="2:70" s="46" customFormat="1" ht="59.4" customHeight="1" thickBot="1">
      <c r="B65" s="314" t="s">
        <v>109</v>
      </c>
      <c r="C65" s="315"/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15"/>
      <c r="V65" s="315"/>
      <c r="W65" s="315"/>
      <c r="X65" s="315"/>
      <c r="Y65" s="315"/>
      <c r="Z65" s="315"/>
      <c r="AA65" s="315"/>
      <c r="AB65" s="315"/>
      <c r="AC65" s="315"/>
      <c r="AD65" s="315"/>
      <c r="AE65" s="79">
        <f t="shared" ref="AE65:AO65" si="3">AE42+AE46+AE50+AE54+AE58+AE62</f>
        <v>22.5</v>
      </c>
      <c r="AF65" s="209">
        <f t="shared" si="3"/>
        <v>675</v>
      </c>
      <c r="AG65" s="209">
        <f t="shared" si="3"/>
        <v>324</v>
      </c>
      <c r="AH65" s="209">
        <f t="shared" si="3"/>
        <v>198</v>
      </c>
      <c r="AI65" s="209"/>
      <c r="AJ65" s="209">
        <f t="shared" si="3"/>
        <v>81</v>
      </c>
      <c r="AK65" s="209"/>
      <c r="AL65" s="209">
        <f t="shared" si="3"/>
        <v>45</v>
      </c>
      <c r="AM65" s="209"/>
      <c r="AN65" s="210"/>
      <c r="AO65" s="211">
        <f t="shared" si="3"/>
        <v>351</v>
      </c>
      <c r="AP65" s="74">
        <v>3</v>
      </c>
      <c r="AQ65" s="94">
        <v>3</v>
      </c>
      <c r="AR65" s="204">
        <v>5</v>
      </c>
      <c r="AS65" s="95"/>
      <c r="AT65" s="94"/>
      <c r="AU65" s="204"/>
      <c r="AV65" s="204">
        <v>1</v>
      </c>
      <c r="AW65" s="205"/>
      <c r="AX65" s="206"/>
      <c r="AY65" s="204"/>
      <c r="AZ65" s="204"/>
      <c r="BA65" s="95"/>
      <c r="BB65" s="81">
        <f>BB42+BB46+BB50+BB54+BB58+BB62</f>
        <v>18</v>
      </c>
      <c r="BC65" s="81">
        <f>BC42+BC46+BC50+BC54+BC58+BC62</f>
        <v>11</v>
      </c>
      <c r="BD65" s="81">
        <f>BD42+BD46+BD50+BD54+BD58+BD62</f>
        <v>4.5</v>
      </c>
      <c r="BE65" s="81">
        <f>BE42+BE46+BE50+BE54+BE58+BE62</f>
        <v>2.5</v>
      </c>
    </row>
    <row r="66" spans="2:70" s="92" customFormat="1" ht="63" customHeight="1" thickBot="1">
      <c r="B66" s="303" t="s">
        <v>114</v>
      </c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04"/>
      <c r="T66" s="304"/>
      <c r="U66" s="304"/>
      <c r="V66" s="304"/>
      <c r="W66" s="304"/>
      <c r="X66" s="304"/>
      <c r="Y66" s="304"/>
      <c r="Z66" s="304"/>
      <c r="AA66" s="304"/>
      <c r="AB66" s="304"/>
      <c r="AC66" s="304"/>
      <c r="AD66" s="305"/>
      <c r="AE66" s="82">
        <f t="shared" ref="AE66:AR66" si="4">AE65</f>
        <v>22.5</v>
      </c>
      <c r="AF66" s="85">
        <f t="shared" si="4"/>
        <v>675</v>
      </c>
      <c r="AG66" s="85">
        <f t="shared" si="4"/>
        <v>324</v>
      </c>
      <c r="AH66" s="85">
        <f t="shared" si="4"/>
        <v>198</v>
      </c>
      <c r="AI66" s="85"/>
      <c r="AJ66" s="85">
        <f t="shared" si="4"/>
        <v>81</v>
      </c>
      <c r="AK66" s="85"/>
      <c r="AL66" s="85">
        <f t="shared" si="4"/>
        <v>45</v>
      </c>
      <c r="AM66" s="85"/>
      <c r="AN66" s="84"/>
      <c r="AO66" s="212">
        <f t="shared" si="4"/>
        <v>351</v>
      </c>
      <c r="AP66" s="82">
        <f t="shared" si="4"/>
        <v>3</v>
      </c>
      <c r="AQ66" s="83">
        <f t="shared" si="4"/>
        <v>3</v>
      </c>
      <c r="AR66" s="83">
        <f t="shared" si="4"/>
        <v>5</v>
      </c>
      <c r="AS66" s="84"/>
      <c r="AT66" s="83"/>
      <c r="AU66" s="85"/>
      <c r="AV66" s="83">
        <f>AV65</f>
        <v>1</v>
      </c>
      <c r="AW66" s="86"/>
      <c r="AX66" s="87"/>
      <c r="AY66" s="88"/>
      <c r="AZ66" s="88"/>
      <c r="BA66" s="89"/>
      <c r="BB66" s="83">
        <f>BB65</f>
        <v>18</v>
      </c>
      <c r="BC66" s="83">
        <f>BC65</f>
        <v>11</v>
      </c>
      <c r="BD66" s="83">
        <f>BD65</f>
        <v>4.5</v>
      </c>
      <c r="BE66" s="83">
        <f>BE65</f>
        <v>2.5</v>
      </c>
      <c r="BF66" s="90"/>
      <c r="BG66" s="90"/>
      <c r="BH66" s="91"/>
      <c r="BI66" s="90"/>
      <c r="BJ66" s="90"/>
      <c r="BL66" s="93"/>
      <c r="BM66" s="93"/>
      <c r="BN66" s="93"/>
    </row>
    <row r="67" spans="2:70" s="76" customFormat="1" ht="66.599999999999994" customHeight="1" thickBot="1">
      <c r="B67" s="311" t="s">
        <v>113</v>
      </c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  <c r="N67" s="312"/>
      <c r="O67" s="312"/>
      <c r="P67" s="312"/>
      <c r="Q67" s="312"/>
      <c r="R67" s="312"/>
      <c r="S67" s="312"/>
      <c r="T67" s="312"/>
      <c r="U67" s="312"/>
      <c r="V67" s="312"/>
      <c r="W67" s="312"/>
      <c r="X67" s="312"/>
      <c r="Y67" s="312"/>
      <c r="Z67" s="312"/>
      <c r="AA67" s="312"/>
      <c r="AB67" s="312"/>
      <c r="AC67" s="312"/>
      <c r="AD67" s="313"/>
      <c r="AE67" s="74">
        <f t="shared" ref="AE67:AR67" si="5">AE66+AE38</f>
        <v>60</v>
      </c>
      <c r="AF67" s="80">
        <f t="shared" si="5"/>
        <v>1800</v>
      </c>
      <c r="AG67" s="80">
        <f t="shared" si="5"/>
        <v>864</v>
      </c>
      <c r="AH67" s="80">
        <f t="shared" si="5"/>
        <v>360</v>
      </c>
      <c r="AI67" s="80">
        <f t="shared" si="5"/>
        <v>14</v>
      </c>
      <c r="AJ67" s="80">
        <f t="shared" si="5"/>
        <v>261</v>
      </c>
      <c r="AK67" s="80">
        <f t="shared" si="5"/>
        <v>8</v>
      </c>
      <c r="AL67" s="80">
        <f t="shared" si="5"/>
        <v>243</v>
      </c>
      <c r="AM67" s="80">
        <f t="shared" si="5"/>
        <v>24</v>
      </c>
      <c r="AN67" s="75">
        <f t="shared" si="5"/>
        <v>233</v>
      </c>
      <c r="AO67" s="213">
        <f t="shared" si="5"/>
        <v>936</v>
      </c>
      <c r="AP67" s="74">
        <f t="shared" si="5"/>
        <v>6</v>
      </c>
      <c r="AQ67" s="94">
        <f t="shared" si="5"/>
        <v>11</v>
      </c>
      <c r="AR67" s="94">
        <f t="shared" si="5"/>
        <v>12</v>
      </c>
      <c r="AS67" s="95"/>
      <c r="AT67" s="74">
        <v>2</v>
      </c>
      <c r="AU67" s="80"/>
      <c r="AV67" s="94">
        <f>AV66+AV38</f>
        <v>1</v>
      </c>
      <c r="AW67" s="75">
        <v>1</v>
      </c>
      <c r="AX67" s="94">
        <f t="shared" ref="AX67:BE67" si="6">AX66+AX38</f>
        <v>24</v>
      </c>
      <c r="AY67" s="94">
        <f t="shared" si="6"/>
        <v>8</v>
      </c>
      <c r="AZ67" s="94">
        <f t="shared" si="6"/>
        <v>6</v>
      </c>
      <c r="BA67" s="213">
        <f t="shared" si="6"/>
        <v>10</v>
      </c>
      <c r="BB67" s="74">
        <f t="shared" si="6"/>
        <v>24</v>
      </c>
      <c r="BC67" s="94">
        <f t="shared" si="6"/>
        <v>12</v>
      </c>
      <c r="BD67" s="94">
        <f t="shared" si="6"/>
        <v>8.5</v>
      </c>
      <c r="BE67" s="94">
        <f t="shared" si="6"/>
        <v>3.5</v>
      </c>
    </row>
    <row r="68" spans="2:70" s="242" customFormat="1" ht="54" customHeight="1">
      <c r="B68" s="368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369"/>
      <c r="V68" s="369"/>
      <c r="W68" s="96"/>
      <c r="X68" s="96"/>
      <c r="Y68" s="97"/>
      <c r="Z68" s="97"/>
      <c r="AA68" s="98"/>
      <c r="AB68" s="370" t="s">
        <v>27</v>
      </c>
      <c r="AC68" s="371"/>
      <c r="AD68" s="372"/>
      <c r="AE68" s="359" t="s">
        <v>28</v>
      </c>
      <c r="AF68" s="360"/>
      <c r="AG68" s="360"/>
      <c r="AH68" s="360"/>
      <c r="AI68" s="360"/>
      <c r="AJ68" s="360"/>
      <c r="AK68" s="360"/>
      <c r="AL68" s="360"/>
      <c r="AM68" s="360"/>
      <c r="AN68" s="361"/>
      <c r="AO68" s="362"/>
      <c r="AP68" s="99">
        <v>6</v>
      </c>
      <c r="AQ68" s="100"/>
      <c r="AR68" s="100"/>
      <c r="AS68" s="101"/>
      <c r="AT68" s="102"/>
      <c r="AU68" s="100"/>
      <c r="AV68" s="100"/>
      <c r="AW68" s="101"/>
      <c r="AX68" s="103">
        <v>3</v>
      </c>
      <c r="AY68" s="104"/>
      <c r="AZ68" s="104"/>
      <c r="BA68" s="105"/>
      <c r="BB68" s="47">
        <v>3</v>
      </c>
      <c r="BC68" s="58"/>
      <c r="BD68" s="58"/>
      <c r="BE68" s="59"/>
    </row>
    <row r="69" spans="2:70" s="242" customFormat="1" ht="44.4" customHeight="1">
      <c r="B69" s="368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363"/>
      <c r="V69" s="363"/>
      <c r="W69" s="96"/>
      <c r="X69" s="96"/>
      <c r="Y69" s="97"/>
      <c r="Z69" s="97"/>
      <c r="AA69" s="97"/>
      <c r="AB69" s="373"/>
      <c r="AC69" s="374"/>
      <c r="AD69" s="375"/>
      <c r="AE69" s="364" t="s">
        <v>29</v>
      </c>
      <c r="AF69" s="365"/>
      <c r="AG69" s="365"/>
      <c r="AH69" s="365"/>
      <c r="AI69" s="365"/>
      <c r="AJ69" s="365"/>
      <c r="AK69" s="365"/>
      <c r="AL69" s="365"/>
      <c r="AM69" s="365"/>
      <c r="AN69" s="366"/>
      <c r="AO69" s="367"/>
      <c r="AP69" s="106"/>
      <c r="AQ69" s="107">
        <v>11</v>
      </c>
      <c r="AR69" s="107"/>
      <c r="AS69" s="108"/>
      <c r="AT69" s="109"/>
      <c r="AU69" s="107"/>
      <c r="AV69" s="107"/>
      <c r="AW69" s="108"/>
      <c r="AX69" s="110">
        <v>4</v>
      </c>
      <c r="AY69" s="111"/>
      <c r="AZ69" s="111"/>
      <c r="BA69" s="112"/>
      <c r="BB69" s="113">
        <v>7</v>
      </c>
      <c r="BC69" s="114"/>
      <c r="BD69" s="114"/>
      <c r="BE69" s="115"/>
    </row>
    <row r="70" spans="2:70" s="242" customFormat="1" ht="44.4" customHeight="1">
      <c r="B70" s="368"/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363"/>
      <c r="V70" s="363"/>
      <c r="W70" s="96"/>
      <c r="X70" s="96"/>
      <c r="Y70" s="97"/>
      <c r="Z70" s="97"/>
      <c r="AA70" s="97"/>
      <c r="AB70" s="373"/>
      <c r="AC70" s="374"/>
      <c r="AD70" s="375"/>
      <c r="AE70" s="364" t="s">
        <v>30</v>
      </c>
      <c r="AF70" s="365"/>
      <c r="AG70" s="365"/>
      <c r="AH70" s="365"/>
      <c r="AI70" s="365"/>
      <c r="AJ70" s="365"/>
      <c r="AK70" s="365"/>
      <c r="AL70" s="365"/>
      <c r="AM70" s="365"/>
      <c r="AN70" s="366"/>
      <c r="AO70" s="367"/>
      <c r="AP70" s="106"/>
      <c r="AQ70" s="107"/>
      <c r="AR70" s="107">
        <v>12</v>
      </c>
      <c r="AS70" s="108"/>
      <c r="AT70" s="109"/>
      <c r="AU70" s="107"/>
      <c r="AV70" s="107"/>
      <c r="AW70" s="108"/>
      <c r="AX70" s="110">
        <v>5</v>
      </c>
      <c r="AY70" s="111"/>
      <c r="AZ70" s="111"/>
      <c r="BA70" s="112"/>
      <c r="BB70" s="113">
        <v>7</v>
      </c>
      <c r="BC70" s="114"/>
      <c r="BD70" s="114"/>
      <c r="BE70" s="115"/>
    </row>
    <row r="71" spans="2:70" s="242" customFormat="1" ht="46.8" customHeight="1">
      <c r="B71" s="368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4" t="s">
        <v>31</v>
      </c>
      <c r="U71" s="382"/>
      <c r="V71" s="382"/>
      <c r="W71" s="96"/>
      <c r="X71" s="96"/>
      <c r="Y71" s="97"/>
      <c r="Z71" s="97"/>
      <c r="AA71" s="97"/>
      <c r="AB71" s="373"/>
      <c r="AC71" s="374"/>
      <c r="AD71" s="375"/>
      <c r="AE71" s="364" t="s">
        <v>32</v>
      </c>
      <c r="AF71" s="365"/>
      <c r="AG71" s="365"/>
      <c r="AH71" s="365"/>
      <c r="AI71" s="365"/>
      <c r="AJ71" s="365"/>
      <c r="AK71" s="365"/>
      <c r="AL71" s="365"/>
      <c r="AM71" s="365"/>
      <c r="AN71" s="366"/>
      <c r="AO71" s="367"/>
      <c r="AP71" s="106"/>
      <c r="AQ71" s="107"/>
      <c r="AR71" s="107"/>
      <c r="AS71" s="108"/>
      <c r="AT71" s="109"/>
      <c r="AU71" s="107"/>
      <c r="AV71" s="107"/>
      <c r="AW71" s="108"/>
      <c r="AX71" s="110"/>
      <c r="AY71" s="111"/>
      <c r="AZ71" s="111"/>
      <c r="BA71" s="112"/>
      <c r="BB71" s="113"/>
      <c r="BC71" s="114"/>
      <c r="BD71" s="114"/>
      <c r="BE71" s="115"/>
    </row>
    <row r="72" spans="2:70" s="242" customFormat="1" ht="46.8" customHeight="1">
      <c r="B72" s="368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379" t="s">
        <v>39</v>
      </c>
      <c r="U72" s="380"/>
      <c r="V72" s="245"/>
      <c r="W72" s="96"/>
      <c r="X72" s="96"/>
      <c r="Y72" s="116"/>
      <c r="Z72" s="116"/>
      <c r="AA72" s="116"/>
      <c r="AB72" s="373"/>
      <c r="AC72" s="374"/>
      <c r="AD72" s="375"/>
      <c r="AE72" s="364" t="s">
        <v>33</v>
      </c>
      <c r="AF72" s="365"/>
      <c r="AG72" s="365"/>
      <c r="AH72" s="365"/>
      <c r="AI72" s="365"/>
      <c r="AJ72" s="365"/>
      <c r="AK72" s="365"/>
      <c r="AL72" s="365"/>
      <c r="AM72" s="365"/>
      <c r="AN72" s="366"/>
      <c r="AO72" s="367"/>
      <c r="AP72" s="106"/>
      <c r="AQ72" s="107"/>
      <c r="AR72" s="107"/>
      <c r="AS72" s="108"/>
      <c r="AT72" s="109">
        <v>2</v>
      </c>
      <c r="AU72" s="107"/>
      <c r="AV72" s="107"/>
      <c r="AW72" s="108"/>
      <c r="AX72" s="110">
        <v>1</v>
      </c>
      <c r="AY72" s="111"/>
      <c r="AZ72" s="111"/>
      <c r="BA72" s="112"/>
      <c r="BB72" s="113">
        <v>1</v>
      </c>
      <c r="BC72" s="114"/>
      <c r="BD72" s="114"/>
      <c r="BE72" s="115"/>
    </row>
    <row r="73" spans="2:70" s="242" customFormat="1" ht="51.6" customHeight="1">
      <c r="B73" s="368"/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381" t="s">
        <v>40</v>
      </c>
      <c r="U73" s="380"/>
      <c r="V73" s="245"/>
      <c r="W73" s="96"/>
      <c r="X73" s="96"/>
      <c r="Y73" s="97"/>
      <c r="Z73" s="97"/>
      <c r="AA73" s="97"/>
      <c r="AB73" s="373"/>
      <c r="AC73" s="374"/>
      <c r="AD73" s="375"/>
      <c r="AE73" s="364" t="s">
        <v>20</v>
      </c>
      <c r="AF73" s="365"/>
      <c r="AG73" s="365"/>
      <c r="AH73" s="365"/>
      <c r="AI73" s="365"/>
      <c r="AJ73" s="365"/>
      <c r="AK73" s="365"/>
      <c r="AL73" s="365"/>
      <c r="AM73" s="365"/>
      <c r="AN73" s="366"/>
      <c r="AO73" s="367"/>
      <c r="AP73" s="106"/>
      <c r="AQ73" s="107"/>
      <c r="AR73" s="107"/>
      <c r="AS73" s="108"/>
      <c r="AT73" s="109"/>
      <c r="AU73" s="107"/>
      <c r="AV73" s="107"/>
      <c r="AW73" s="108"/>
      <c r="AX73" s="110"/>
      <c r="AY73" s="111"/>
      <c r="AZ73" s="111"/>
      <c r="BA73" s="112"/>
      <c r="BB73" s="113"/>
      <c r="BC73" s="114"/>
      <c r="BD73" s="114"/>
      <c r="BE73" s="115"/>
    </row>
    <row r="74" spans="2:70" s="242" customFormat="1" ht="39.9" customHeight="1">
      <c r="B74" s="368"/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381" t="s">
        <v>41</v>
      </c>
      <c r="U74" s="381"/>
      <c r="V74" s="245"/>
      <c r="W74" s="96"/>
      <c r="X74" s="96"/>
      <c r="Y74" s="97"/>
      <c r="Z74" s="97"/>
      <c r="AA74" s="97"/>
      <c r="AB74" s="373"/>
      <c r="AC74" s="374"/>
      <c r="AD74" s="375"/>
      <c r="AE74" s="364" t="s">
        <v>21</v>
      </c>
      <c r="AF74" s="365"/>
      <c r="AG74" s="365"/>
      <c r="AH74" s="365"/>
      <c r="AI74" s="365"/>
      <c r="AJ74" s="365"/>
      <c r="AK74" s="365"/>
      <c r="AL74" s="365"/>
      <c r="AM74" s="365"/>
      <c r="AN74" s="366"/>
      <c r="AO74" s="367"/>
      <c r="AP74" s="106"/>
      <c r="AQ74" s="107"/>
      <c r="AR74" s="107"/>
      <c r="AS74" s="108"/>
      <c r="AT74" s="109"/>
      <c r="AU74" s="107"/>
      <c r="AV74" s="107">
        <v>1</v>
      </c>
      <c r="AW74" s="108"/>
      <c r="AX74" s="110"/>
      <c r="AY74" s="111"/>
      <c r="AZ74" s="111"/>
      <c r="BA74" s="112"/>
      <c r="BB74" s="113">
        <v>1</v>
      </c>
      <c r="BC74" s="114"/>
      <c r="BD74" s="114"/>
      <c r="BE74" s="115"/>
    </row>
    <row r="75" spans="2:70" s="242" customFormat="1" ht="39.9" customHeight="1" thickBot="1">
      <c r="B75" s="368"/>
      <c r="C75" s="243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381" t="s">
        <v>42</v>
      </c>
      <c r="U75" s="380"/>
      <c r="V75" s="380"/>
      <c r="W75" s="96"/>
      <c r="X75" s="96"/>
      <c r="Y75" s="97"/>
      <c r="Z75" s="97"/>
      <c r="AA75" s="97"/>
      <c r="AB75" s="376"/>
      <c r="AC75" s="377"/>
      <c r="AD75" s="378"/>
      <c r="AE75" s="386" t="s">
        <v>34</v>
      </c>
      <c r="AF75" s="387"/>
      <c r="AG75" s="387"/>
      <c r="AH75" s="387"/>
      <c r="AI75" s="387"/>
      <c r="AJ75" s="387"/>
      <c r="AK75" s="387"/>
      <c r="AL75" s="387"/>
      <c r="AM75" s="387"/>
      <c r="AN75" s="388"/>
      <c r="AO75" s="389"/>
      <c r="AP75" s="117"/>
      <c r="AQ75" s="118"/>
      <c r="AR75" s="118"/>
      <c r="AS75" s="119"/>
      <c r="AT75" s="120"/>
      <c r="AU75" s="118"/>
      <c r="AV75" s="118"/>
      <c r="AW75" s="119">
        <v>1</v>
      </c>
      <c r="AX75" s="121">
        <v>1</v>
      </c>
      <c r="AY75" s="122"/>
      <c r="AZ75" s="122"/>
      <c r="BA75" s="123"/>
      <c r="BB75" s="124"/>
      <c r="BC75" s="125"/>
      <c r="BD75" s="125"/>
      <c r="BE75" s="126"/>
    </row>
    <row r="76" spans="2:70" s="242" customFormat="1" ht="36.75" customHeight="1">
      <c r="B76" s="383"/>
      <c r="C76" s="384"/>
      <c r="D76" s="384"/>
      <c r="E76" s="384"/>
      <c r="F76" s="384"/>
      <c r="G76" s="384"/>
      <c r="H76" s="384"/>
      <c r="I76" s="384"/>
      <c r="J76" s="384"/>
      <c r="K76" s="384"/>
      <c r="L76" s="384"/>
      <c r="M76" s="384"/>
      <c r="N76" s="384"/>
      <c r="O76" s="384"/>
      <c r="P76" s="384"/>
      <c r="Q76" s="384"/>
      <c r="R76" s="384"/>
      <c r="S76" s="384"/>
      <c r="T76" s="384"/>
      <c r="U76" s="384"/>
      <c r="V76" s="384"/>
      <c r="W76" s="384"/>
      <c r="X76" s="384"/>
      <c r="Y76" s="384"/>
      <c r="Z76" s="384"/>
      <c r="AA76" s="127"/>
      <c r="AB76" s="385"/>
      <c r="AC76" s="385"/>
      <c r="AD76" s="385"/>
      <c r="AE76" s="385"/>
      <c r="AF76" s="385"/>
      <c r="AG76" s="385"/>
      <c r="AH76" s="385"/>
      <c r="AI76" s="385"/>
      <c r="AJ76" s="385"/>
      <c r="AK76" s="385"/>
      <c r="AL76" s="385"/>
      <c r="AM76" s="385"/>
      <c r="AN76" s="385"/>
      <c r="AO76" s="385"/>
      <c r="AP76" s="385"/>
      <c r="AQ76" s="385"/>
      <c r="AR76" s="385"/>
      <c r="AS76" s="385"/>
      <c r="AT76" s="385"/>
      <c r="AU76" s="385"/>
      <c r="AV76" s="385"/>
      <c r="AW76" s="385"/>
      <c r="AX76" s="385"/>
      <c r="AY76" s="385"/>
      <c r="BH76" s="358"/>
      <c r="BI76" s="358"/>
      <c r="BJ76" s="358"/>
      <c r="BK76" s="358"/>
      <c r="BL76" s="358"/>
      <c r="BM76" s="358"/>
      <c r="BN76" s="358"/>
      <c r="BO76" s="358"/>
      <c r="BP76" s="358"/>
      <c r="BQ76" s="358"/>
      <c r="BR76" s="358"/>
    </row>
    <row r="77" spans="2:70" s="242" customFormat="1" ht="36.75" customHeight="1">
      <c r="B77" s="246"/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  <c r="W77" s="247"/>
      <c r="X77" s="247"/>
      <c r="Y77" s="247"/>
      <c r="Z77" s="247"/>
      <c r="AA77" s="127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</row>
    <row r="78" spans="2:70" s="76" customFormat="1" ht="60" customHeight="1"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V78" s="130"/>
      <c r="W78" s="130"/>
      <c r="X78" s="130"/>
      <c r="Y78" s="131"/>
      <c r="Z78" s="131"/>
      <c r="AA78" s="131"/>
      <c r="AB78" s="131"/>
      <c r="AC78" s="131"/>
      <c r="AD78" s="131"/>
      <c r="AE78" s="131"/>
      <c r="AF78" s="131"/>
      <c r="AG78" s="306" t="s">
        <v>133</v>
      </c>
      <c r="AH78" s="307"/>
      <c r="AI78" s="307"/>
      <c r="AJ78" s="307"/>
      <c r="AK78" s="307"/>
      <c r="AL78" s="307"/>
      <c r="AM78" s="307"/>
      <c r="AN78" s="307"/>
      <c r="AO78" s="307"/>
      <c r="AP78" s="307"/>
      <c r="AQ78" s="307"/>
      <c r="AR78" s="307"/>
      <c r="AS78" s="307"/>
      <c r="AT78" s="307"/>
      <c r="AU78" s="307"/>
      <c r="AV78" s="307"/>
      <c r="AW78" s="307"/>
      <c r="AX78" s="307"/>
      <c r="AY78" s="307"/>
      <c r="AZ78" s="307"/>
      <c r="BA78" s="307"/>
      <c r="BB78" s="307"/>
      <c r="BC78" s="307"/>
      <c r="BD78" s="307"/>
      <c r="BE78" s="253"/>
    </row>
    <row r="79" spans="2:70" s="242" customFormat="1" ht="24.9" customHeight="1">
      <c r="U79" s="132"/>
      <c r="V79" s="133"/>
      <c r="W79" s="133"/>
      <c r="X79" s="133"/>
      <c r="Y79" s="134"/>
      <c r="Z79" s="134"/>
      <c r="AA79" s="135"/>
      <c r="AB79" s="134"/>
      <c r="AC79" s="134"/>
      <c r="AD79" s="134"/>
      <c r="AE79" s="133"/>
      <c r="AF79" s="134"/>
      <c r="AG79" s="134"/>
      <c r="AH79" s="134"/>
      <c r="AI79" s="134"/>
      <c r="AJ79" s="134"/>
      <c r="AK79" s="134"/>
      <c r="AL79" s="134"/>
      <c r="AM79" s="133"/>
      <c r="AN79" s="134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</row>
    <row r="80" spans="2:70" s="242" customFormat="1" ht="24.9" customHeight="1">
      <c r="U80" s="132"/>
      <c r="V80" s="137"/>
      <c r="W80" s="137"/>
      <c r="X80" s="137"/>
      <c r="Y80" s="137"/>
      <c r="Z80" s="138"/>
      <c r="AA80" s="139"/>
      <c r="AB80" s="140"/>
      <c r="AC80" s="141"/>
      <c r="AD80" s="141"/>
      <c r="AE80" s="141"/>
      <c r="AF80" s="141"/>
      <c r="AG80" s="141"/>
      <c r="AH80" s="134"/>
      <c r="AI80" s="133"/>
      <c r="AJ80" s="133"/>
      <c r="AK80" s="133"/>
      <c r="AL80" s="133"/>
      <c r="AM80" s="133"/>
      <c r="AN80" s="133"/>
      <c r="AO80" s="133"/>
      <c r="AP80" s="133"/>
      <c r="AQ80" s="133"/>
      <c r="AR80" s="142"/>
      <c r="AS80" s="143"/>
      <c r="AT80" s="144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</row>
    <row r="81" spans="2:88" s="46" customFormat="1" ht="99" customHeight="1">
      <c r="V81" s="146" t="s">
        <v>35</v>
      </c>
      <c r="W81" s="147"/>
      <c r="X81" s="148"/>
      <c r="Y81" s="149"/>
      <c r="Z81" s="149"/>
      <c r="AA81" s="254" t="s">
        <v>115</v>
      </c>
      <c r="AB81" s="255"/>
      <c r="AC81" s="255"/>
      <c r="AD81" s="255"/>
      <c r="AE81" s="255"/>
      <c r="AF81" s="255"/>
      <c r="AH81" s="295" t="s">
        <v>116</v>
      </c>
      <c r="AI81" s="295"/>
      <c r="AJ81" s="295"/>
      <c r="AK81" s="295"/>
      <c r="AL81" s="295"/>
      <c r="AM81" s="295"/>
      <c r="AN81" s="295"/>
      <c r="AO81" s="295"/>
      <c r="AP81" s="295"/>
      <c r="AQ81" s="295"/>
      <c r="AR81" s="148"/>
      <c r="AS81" s="148"/>
      <c r="AT81" s="149"/>
      <c r="AU81" s="256" t="s">
        <v>117</v>
      </c>
      <c r="AV81" s="257"/>
      <c r="AW81" s="257"/>
      <c r="AX81" s="257"/>
      <c r="AY81" s="257"/>
      <c r="AZ81" s="257"/>
      <c r="BA81" s="257"/>
      <c r="BB81" s="150"/>
    </row>
    <row r="82" spans="2:88" s="145" customFormat="1" ht="38.25" customHeight="1"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51"/>
      <c r="V82" s="152"/>
      <c r="W82" s="153"/>
      <c r="X82" s="154"/>
      <c r="Y82" s="155" t="s">
        <v>36</v>
      </c>
      <c r="AA82" s="156"/>
      <c r="AB82" s="157" t="s">
        <v>37</v>
      </c>
      <c r="AC82" s="158"/>
      <c r="AD82" s="158"/>
      <c r="AE82" s="158"/>
      <c r="AF82" s="158"/>
      <c r="AH82" s="159"/>
      <c r="AI82" s="159"/>
      <c r="AJ82" s="133"/>
      <c r="AK82" s="133"/>
      <c r="AL82" s="133"/>
      <c r="AM82" s="133"/>
      <c r="AN82" s="133"/>
      <c r="AO82" s="133"/>
      <c r="AP82" s="133"/>
      <c r="AQ82" s="133"/>
      <c r="AS82" s="155" t="s">
        <v>36</v>
      </c>
      <c r="AU82" s="156"/>
      <c r="AW82" s="157" t="s">
        <v>37</v>
      </c>
      <c r="AX82" s="158"/>
      <c r="AY82" s="158"/>
      <c r="AZ82" s="158"/>
      <c r="BA82" s="158"/>
    </row>
    <row r="83" spans="2:88" s="242" customFormat="1" ht="24.9" customHeight="1">
      <c r="U83" s="132"/>
      <c r="V83" s="152"/>
      <c r="W83" s="153"/>
      <c r="X83" s="160"/>
      <c r="Y83" s="154"/>
      <c r="Z83" s="154"/>
      <c r="AA83" s="161"/>
      <c r="AB83" s="162"/>
      <c r="AC83" s="163"/>
      <c r="AD83" s="161"/>
      <c r="AE83" s="164"/>
      <c r="AF83" s="161"/>
      <c r="AH83" s="134"/>
      <c r="AI83" s="134"/>
      <c r="AJ83" s="134"/>
      <c r="AK83" s="134"/>
      <c r="AL83" s="134"/>
      <c r="AM83" s="133"/>
      <c r="AN83" s="134"/>
      <c r="AO83" s="165"/>
      <c r="AP83" s="153"/>
      <c r="AQ83" s="153"/>
      <c r="AR83" s="166"/>
      <c r="AS83" s="166"/>
      <c r="AT83" s="154"/>
      <c r="AU83" s="161"/>
      <c r="AV83" s="163"/>
      <c r="AW83" s="163"/>
      <c r="AX83" s="164"/>
      <c r="AY83" s="163"/>
      <c r="AZ83" s="161"/>
      <c r="BA83" s="161"/>
    </row>
    <row r="84" spans="2:88" s="242" customFormat="1" ht="31.8" customHeight="1">
      <c r="B84" s="23" t="s">
        <v>44</v>
      </c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8"/>
      <c r="W84" s="169"/>
      <c r="X84" s="170"/>
      <c r="Y84" s="171"/>
      <c r="Z84" s="167"/>
      <c r="AA84" s="172"/>
      <c r="AB84" s="157"/>
      <c r="AC84" s="173"/>
      <c r="AE84" s="158"/>
      <c r="AF84" s="173"/>
      <c r="AH84" s="134"/>
      <c r="AI84" s="134"/>
      <c r="AJ84" s="134"/>
      <c r="AK84" s="134"/>
      <c r="AL84" s="134"/>
      <c r="AM84" s="134"/>
      <c r="AN84" s="134"/>
      <c r="AO84" s="174"/>
      <c r="AP84" s="175"/>
      <c r="AQ84" s="174"/>
      <c r="AS84" s="155"/>
      <c r="AU84" s="156"/>
      <c r="AV84" s="145"/>
      <c r="AW84" s="157"/>
      <c r="AX84" s="158"/>
      <c r="AY84" s="158"/>
      <c r="AZ84" s="158"/>
      <c r="BA84" s="158"/>
    </row>
    <row r="85" spans="2:88" s="242" customFormat="1" ht="14.25" customHeight="1">
      <c r="V85" s="133"/>
      <c r="W85" s="133"/>
      <c r="X85" s="133"/>
      <c r="Y85" s="218"/>
      <c r="Z85" s="218"/>
      <c r="AA85" s="218"/>
      <c r="AB85" s="218"/>
      <c r="AC85" s="218"/>
      <c r="AD85" s="218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133"/>
      <c r="AT85" s="133"/>
      <c r="AU85" s="133"/>
      <c r="AV85" s="133"/>
      <c r="AW85" s="133"/>
      <c r="AX85" s="133"/>
      <c r="AY85" s="133"/>
      <c r="AZ85" s="133"/>
      <c r="BA85" s="133"/>
    </row>
    <row r="86" spans="2:88" s="242" customFormat="1" ht="18" customHeight="1">
      <c r="U86" s="214"/>
      <c r="V86" s="215"/>
      <c r="W86" s="216"/>
      <c r="X86" s="217"/>
      <c r="Y86" s="218"/>
      <c r="Z86" s="218"/>
      <c r="AA86" s="218"/>
      <c r="AB86" s="218"/>
      <c r="AC86" s="218"/>
      <c r="AD86" s="218"/>
      <c r="AE86" s="134"/>
      <c r="AF86" s="219"/>
      <c r="AG86" s="219"/>
      <c r="AH86" s="219"/>
      <c r="AI86" s="219"/>
      <c r="AJ86" s="219"/>
      <c r="AK86" s="219"/>
      <c r="AL86" s="219"/>
      <c r="AM86" s="219"/>
      <c r="AN86" s="219"/>
      <c r="AO86" s="219"/>
      <c r="AP86" s="219"/>
      <c r="AQ86" s="219"/>
      <c r="AR86" s="219"/>
      <c r="AS86" s="133"/>
      <c r="AT86" s="10"/>
      <c r="AU86" s="10"/>
      <c r="AV86" s="10"/>
      <c r="AW86" s="10"/>
      <c r="AX86" s="10"/>
      <c r="AY86" s="10"/>
      <c r="AZ86" s="133"/>
      <c r="BA86" s="133"/>
    </row>
    <row r="87" spans="2:88" s="242" customFormat="1" ht="24.9" customHeight="1">
      <c r="U87" s="132"/>
      <c r="V87" s="152"/>
      <c r="W87" s="153"/>
      <c r="X87" s="160"/>
      <c r="Y87" s="154"/>
      <c r="Z87" s="154"/>
      <c r="AA87" s="161"/>
      <c r="AB87" s="162"/>
      <c r="AC87" s="163"/>
      <c r="AD87" s="161"/>
      <c r="AE87" s="164"/>
      <c r="AF87" s="161"/>
      <c r="AH87" s="134"/>
      <c r="AI87" s="134"/>
      <c r="AJ87" s="133"/>
      <c r="AK87" s="133"/>
      <c r="AL87" s="133"/>
      <c r="AM87" s="133"/>
      <c r="AN87" s="134"/>
      <c r="AO87" s="165"/>
      <c r="AP87" s="153"/>
      <c r="AQ87" s="153"/>
      <c r="AR87" s="166"/>
      <c r="AS87" s="166"/>
      <c r="AT87" s="154"/>
      <c r="AU87" s="161"/>
      <c r="AV87" s="163"/>
      <c r="AW87" s="163"/>
      <c r="AX87" s="164"/>
      <c r="AY87" s="163"/>
      <c r="AZ87" s="161"/>
      <c r="BA87" s="161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</row>
    <row r="88" spans="2:88" s="242" customFormat="1" ht="36.75" customHeight="1">
      <c r="B88" s="23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8"/>
      <c r="W88" s="169"/>
      <c r="X88" s="170"/>
      <c r="Y88" s="171"/>
      <c r="Z88" s="167"/>
      <c r="AA88" s="172"/>
      <c r="AB88" s="157"/>
      <c r="AC88" s="173"/>
      <c r="AE88" s="158"/>
      <c r="AF88" s="173"/>
      <c r="AH88" s="134"/>
      <c r="AI88" s="134"/>
      <c r="AJ88" s="134"/>
      <c r="AK88" s="134"/>
      <c r="AL88" s="134"/>
      <c r="AM88" s="134"/>
      <c r="AN88" s="134"/>
      <c r="AO88" s="174"/>
      <c r="AP88" s="175"/>
      <c r="AQ88" s="174"/>
      <c r="AS88" s="155"/>
      <c r="AU88" s="156"/>
      <c r="AV88" s="145"/>
      <c r="AW88" s="157"/>
      <c r="AX88" s="158"/>
      <c r="AY88" s="158"/>
      <c r="AZ88" s="158"/>
      <c r="BA88" s="158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</row>
    <row r="89" spans="2:88" s="242" customFormat="1" ht="14.25" customHeight="1">
      <c r="V89" s="133"/>
      <c r="W89" s="133"/>
      <c r="X89" s="133"/>
      <c r="Y89" s="218"/>
      <c r="Z89" s="218"/>
      <c r="AA89" s="218"/>
      <c r="AB89" s="218"/>
      <c r="AC89" s="218"/>
      <c r="AD89" s="218"/>
      <c r="AE89" s="219"/>
      <c r="AF89" s="219"/>
      <c r="AG89" s="219"/>
      <c r="AH89" s="219"/>
      <c r="AI89" s="219"/>
      <c r="AJ89" s="219"/>
      <c r="AK89" s="219"/>
      <c r="AL89" s="219"/>
      <c r="AM89" s="219"/>
      <c r="AN89" s="219"/>
      <c r="AO89" s="219"/>
      <c r="AP89" s="219"/>
      <c r="AQ89" s="219"/>
      <c r="AR89" s="219"/>
      <c r="AS89" s="133"/>
      <c r="AT89" s="133"/>
      <c r="AU89" s="133"/>
      <c r="AV89" s="133"/>
      <c r="AW89" s="133"/>
      <c r="AX89" s="133"/>
      <c r="AY89" s="133"/>
      <c r="AZ89" s="133"/>
      <c r="BA89" s="133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</row>
    <row r="90" spans="2:88" s="242" customFormat="1" ht="18" customHeight="1">
      <c r="U90" s="214"/>
      <c r="V90" s="215"/>
      <c r="W90" s="216"/>
      <c r="X90" s="217"/>
      <c r="Y90" s="218"/>
      <c r="Z90" s="218"/>
      <c r="AA90" s="218"/>
      <c r="AB90" s="218"/>
      <c r="AC90" s="218"/>
      <c r="AD90" s="218"/>
      <c r="AE90" s="134"/>
      <c r="AF90" s="219"/>
      <c r="AG90" s="219"/>
      <c r="AH90" s="219"/>
      <c r="AI90" s="219"/>
      <c r="AJ90" s="219"/>
      <c r="AK90" s="219"/>
      <c r="AL90" s="219"/>
      <c r="AM90" s="219"/>
      <c r="AN90" s="219"/>
      <c r="AO90" s="219"/>
      <c r="AP90" s="219"/>
      <c r="AQ90" s="219"/>
      <c r="AR90" s="219"/>
      <c r="AS90" s="133"/>
      <c r="AT90" s="10"/>
      <c r="AU90" s="10"/>
      <c r="AV90" s="10"/>
      <c r="AW90" s="10"/>
      <c r="AX90" s="10"/>
      <c r="AY90" s="10"/>
      <c r="AZ90" s="133"/>
      <c r="BA90" s="133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</row>
    <row r="91" spans="2:88" s="242" customFormat="1" ht="13.8">
      <c r="U91" s="132"/>
      <c r="Y91" s="236"/>
      <c r="Z91" s="236"/>
      <c r="AA91" s="135"/>
      <c r="AB91" s="236"/>
      <c r="AC91" s="236"/>
      <c r="AD91" s="236"/>
      <c r="AF91" s="135"/>
      <c r="AG91" s="135"/>
      <c r="AH91" s="236"/>
      <c r="AI91" s="236"/>
      <c r="AN91" s="236"/>
      <c r="AO91" s="236"/>
      <c r="AS91" s="6"/>
      <c r="AT91" s="6"/>
      <c r="AU91" s="6"/>
      <c r="AV91" s="6"/>
      <c r="AW91" s="6"/>
      <c r="AX91" s="6"/>
      <c r="AY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</row>
    <row r="92" spans="2:88">
      <c r="U92" s="6"/>
      <c r="V92" s="237"/>
      <c r="W92" s="6"/>
      <c r="X92" s="237"/>
      <c r="Y92" s="6"/>
      <c r="Z92" s="6"/>
      <c r="AA92" s="6"/>
      <c r="AB92" s="6"/>
      <c r="AC92" s="6"/>
      <c r="AD92" s="6"/>
    </row>
    <row r="97" spans="27:27">
      <c r="AA97" s="27" t="s">
        <v>47</v>
      </c>
    </row>
  </sheetData>
  <mergeCells count="163">
    <mergeCell ref="B2:BA2"/>
    <mergeCell ref="B4:BA4"/>
    <mergeCell ref="W7:AB7"/>
    <mergeCell ref="T6:U6"/>
    <mergeCell ref="W5:AJ5"/>
    <mergeCell ref="X6:AG6"/>
    <mergeCell ref="AG16:AG19"/>
    <mergeCell ref="AL17:AM18"/>
    <mergeCell ref="AH17:AI18"/>
    <mergeCell ref="AX16:BA16"/>
    <mergeCell ref="AP13:AW15"/>
    <mergeCell ref="AD10:AF10"/>
    <mergeCell ref="T10:V10"/>
    <mergeCell ref="AN17:AN19"/>
    <mergeCell ref="AW16:AW19"/>
    <mergeCell ref="AX15:BE15"/>
    <mergeCell ref="W10:AB10"/>
    <mergeCell ref="W11:Z11"/>
    <mergeCell ref="T13:V19"/>
    <mergeCell ref="BA6:BE6"/>
    <mergeCell ref="T7:V7"/>
    <mergeCell ref="BA7:BD7"/>
    <mergeCell ref="BB8:BD8"/>
    <mergeCell ref="BF10:BU11"/>
    <mergeCell ref="AG13:AN15"/>
    <mergeCell ref="AF16:AF19"/>
    <mergeCell ref="BB17:BE17"/>
    <mergeCell ref="AQ16:AQ19"/>
    <mergeCell ref="BB16:BE16"/>
    <mergeCell ref="BC18:BE18"/>
    <mergeCell ref="BB18:BB19"/>
    <mergeCell ref="AX14:BE14"/>
    <mergeCell ref="AV16:AV19"/>
    <mergeCell ref="AT16:AT19"/>
    <mergeCell ref="AX18:AX19"/>
    <mergeCell ref="AR16:AR19"/>
    <mergeCell ref="AX13:BE13"/>
    <mergeCell ref="AU16:AU19"/>
    <mergeCell ref="AS16:AS19"/>
    <mergeCell ref="AX17:BA17"/>
    <mergeCell ref="AY18:BA18"/>
    <mergeCell ref="AP16:AP19"/>
    <mergeCell ref="AH16:AN16"/>
    <mergeCell ref="AJ17:AK18"/>
    <mergeCell ref="BA10:BE10"/>
    <mergeCell ref="BH76:BR76"/>
    <mergeCell ref="AE68:AO68"/>
    <mergeCell ref="U69:V69"/>
    <mergeCell ref="AE69:AO69"/>
    <mergeCell ref="U70:V70"/>
    <mergeCell ref="AE70:AO70"/>
    <mergeCell ref="B68:B75"/>
    <mergeCell ref="U68:V68"/>
    <mergeCell ref="AB68:AD75"/>
    <mergeCell ref="T72:U72"/>
    <mergeCell ref="T73:U73"/>
    <mergeCell ref="T74:U74"/>
    <mergeCell ref="AE72:AO72"/>
    <mergeCell ref="AE71:AO71"/>
    <mergeCell ref="U71:V71"/>
    <mergeCell ref="AE73:AO73"/>
    <mergeCell ref="AE74:AO74"/>
    <mergeCell ref="B76:Z76"/>
    <mergeCell ref="AB76:AY76"/>
    <mergeCell ref="AE75:AO75"/>
    <mergeCell ref="T75:V75"/>
    <mergeCell ref="T23:V23"/>
    <mergeCell ref="W23:AD23"/>
    <mergeCell ref="T24:V24"/>
    <mergeCell ref="W24:AD24"/>
    <mergeCell ref="T25:V25"/>
    <mergeCell ref="W25:AD25"/>
    <mergeCell ref="T26:V26"/>
    <mergeCell ref="W26:AD26"/>
    <mergeCell ref="AI8:AO8"/>
    <mergeCell ref="A9:V9"/>
    <mergeCell ref="AE16:AE19"/>
    <mergeCell ref="AO13:AO19"/>
    <mergeCell ref="AE13:AF15"/>
    <mergeCell ref="W9:AP9"/>
    <mergeCell ref="B13:B19"/>
    <mergeCell ref="W13:AD19"/>
    <mergeCell ref="B21:BE21"/>
    <mergeCell ref="B20:BE20"/>
    <mergeCell ref="T22:V22"/>
    <mergeCell ref="B28:BE28"/>
    <mergeCell ref="T29:V29"/>
    <mergeCell ref="W29:AD29"/>
    <mergeCell ref="T30:V30"/>
    <mergeCell ref="W30:AD30"/>
    <mergeCell ref="T31:V31"/>
    <mergeCell ref="W31:AD31"/>
    <mergeCell ref="AH81:AQ81"/>
    <mergeCell ref="AD11:AP11"/>
    <mergeCell ref="D27:AD27"/>
    <mergeCell ref="B38:AD38"/>
    <mergeCell ref="B66:AD66"/>
    <mergeCell ref="AG78:BD78"/>
    <mergeCell ref="B40:BE40"/>
    <mergeCell ref="B67:AD67"/>
    <mergeCell ref="B65:AD65"/>
    <mergeCell ref="B37:AD37"/>
    <mergeCell ref="W22:AD22"/>
    <mergeCell ref="B34:BE34"/>
    <mergeCell ref="T41:V41"/>
    <mergeCell ref="W41:AD41"/>
    <mergeCell ref="B39:BE39"/>
    <mergeCell ref="S50:U50"/>
    <mergeCell ref="W50:AD50"/>
    <mergeCell ref="T33:V33"/>
    <mergeCell ref="W33:AD33"/>
    <mergeCell ref="T35:V35"/>
    <mergeCell ref="W35:AD35"/>
    <mergeCell ref="T36:V36"/>
    <mergeCell ref="W36:AD36"/>
    <mergeCell ref="T32:V32"/>
    <mergeCell ref="W32:AD32"/>
    <mergeCell ref="W48:AD48"/>
    <mergeCell ref="W49:AD49"/>
    <mergeCell ref="S42:U42"/>
    <mergeCell ref="W42:AD42"/>
    <mergeCell ref="S43:U43"/>
    <mergeCell ref="W43:AD43"/>
    <mergeCell ref="S44:U44"/>
    <mergeCell ref="W44:AD44"/>
    <mergeCell ref="T45:V45"/>
    <mergeCell ref="W45:AD45"/>
    <mergeCell ref="S46:U46"/>
    <mergeCell ref="W46:AD46"/>
    <mergeCell ref="S47:U47"/>
    <mergeCell ref="W47:AD47"/>
    <mergeCell ref="S48:U48"/>
    <mergeCell ref="T49:V49"/>
    <mergeCell ref="S56:U56"/>
    <mergeCell ref="W56:AD56"/>
    <mergeCell ref="T57:V57"/>
    <mergeCell ref="W57:AD57"/>
    <mergeCell ref="S58:U58"/>
    <mergeCell ref="W58:AD58"/>
    <mergeCell ref="S51:U51"/>
    <mergeCell ref="W51:AD51"/>
    <mergeCell ref="S52:U52"/>
    <mergeCell ref="W52:AD52"/>
    <mergeCell ref="T53:V53"/>
    <mergeCell ref="W53:AD53"/>
    <mergeCell ref="S54:U54"/>
    <mergeCell ref="W54:AD54"/>
    <mergeCell ref="S55:U55"/>
    <mergeCell ref="W55:AD55"/>
    <mergeCell ref="AA81:AF81"/>
    <mergeCell ref="AU81:BA81"/>
    <mergeCell ref="S64:U64"/>
    <mergeCell ref="W64:AD64"/>
    <mergeCell ref="S59:U59"/>
    <mergeCell ref="W59:AD59"/>
    <mergeCell ref="S60:U60"/>
    <mergeCell ref="W60:AD60"/>
    <mergeCell ref="T61:V61"/>
    <mergeCell ref="W61:AD61"/>
    <mergeCell ref="S62:U62"/>
    <mergeCell ref="W62:AD62"/>
    <mergeCell ref="S63:U63"/>
    <mergeCell ref="W63:AD63"/>
  </mergeCells>
  <phoneticPr fontId="0" type="noConversion"/>
  <printOptions horizontalCentered="1"/>
  <pageMargins left="0.39370078740157483" right="0.15748031496062992" top="0.19685039370078741" bottom="0" header="0" footer="0"/>
  <pageSetup paperSize="9" scale="18" fitToHeight="2" orientation="landscape" horizontalDpi="300" verticalDpi="300" r:id="rId1"/>
  <headerFooter alignWithMargins="0"/>
  <rowBreaks count="1" manualBreakCount="1">
    <brk id="38" max="56" man="1"/>
  </rowBreaks>
  <colBreaks count="1" manualBreakCount="1">
    <brk id="58" max="10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Маг_161_Пром_ОПП_1 курс</vt:lpstr>
      <vt:lpstr>'Маг_161_Пром_ОПП_1 курс'!Область_печати</vt:lpstr>
    </vt:vector>
  </TitlesOfParts>
  <Company>К П 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</dc:creator>
  <cp:lastModifiedBy>Пользователь</cp:lastModifiedBy>
  <cp:lastPrinted>2020-05-06T18:18:36Z</cp:lastPrinted>
  <dcterms:created xsi:type="dcterms:W3CDTF">2014-01-13T08:19:54Z</dcterms:created>
  <dcterms:modified xsi:type="dcterms:W3CDTF">2021-06-23T19:07:22Z</dcterms:modified>
</cp:coreProperties>
</file>